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autoCompressPictures="0"/>
  <mc:AlternateContent xmlns:mc="http://schemas.openxmlformats.org/markup-compatibility/2006">
    <mc:Choice Requires="x15">
      <x15ac:absPath xmlns:x15ac="http://schemas.microsoft.com/office/spreadsheetml/2010/11/ac" url="https://westrockcoffeecompany.sharepoint.com/sites/RaizGCPApplication/Shared Documents/Raiz supporting documents/Program Data/"/>
    </mc:Choice>
  </mc:AlternateContent>
  <xr:revisionPtr revIDLastSave="18" documentId="8_{6C81BD67-C9C3-4872-9BD1-DBAB7DD8CE9B}" xr6:coauthVersionLast="47" xr6:coauthVersionMax="47" xr10:uidLastSave="{0784B847-2C48-4A96-BBEB-02256EF87BDB}"/>
  <bookViews>
    <workbookView xWindow="-28920" yWindow="1155" windowWidth="29040" windowHeight="15720" activeTab="2" xr2:uid="{00000000-000D-0000-FFFF-FFFF00000000}"/>
  </bookViews>
  <sheets>
    <sheet name="Instructions" sheetId="15" r:id="rId1"/>
    <sheet name="1. Pre-audit Information" sheetId="10" r:id="rId2"/>
    <sheet name="2. RAIZ Program Cover Page" sheetId="7" r:id="rId3"/>
    <sheet name="3.1 RAIZ Sus. Standard Farm Mod" sheetId="12" r:id="rId4"/>
    <sheet name="3.2 Admin Cluster Module" sheetId="16" r:id="rId5"/>
  </sheets>
  <definedNames>
    <definedName name="_xlnm.Print_Area" localSheetId="1">'1. Pre-audit Information'!$C$3:$K$634</definedName>
    <definedName name="_xlnm.Print_Area" localSheetId="2">'2. RAIZ Program Cover Page'!$C$3:$K$114</definedName>
    <definedName name="_xlnm.Print_Area" localSheetId="3">'3.1 RAIZ Sus. Standard Farm Mod'!$C$6:$G$118</definedName>
    <definedName name="_xlnm.Print_Area" localSheetId="4">'3.2 Admin Cluster Module'!$C$6:$G$53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6" i="16" l="1"/>
  <c r="G634" i="10"/>
  <c r="E634" i="10"/>
  <c r="F634" i="10"/>
  <c r="E9" i="10" s="1"/>
  <c r="D16" i="16"/>
  <c r="D14" i="16"/>
  <c r="D11" i="16"/>
  <c r="D10" i="16"/>
  <c r="D9" i="16"/>
  <c r="D15" i="16"/>
  <c r="E108" i="7"/>
  <c r="D13" i="12"/>
  <c r="D12" i="12"/>
  <c r="D11" i="12"/>
  <c r="D18" i="12"/>
  <c r="D17" i="12"/>
  <c r="D16" i="12"/>
  <c r="E9" i="16" l="1"/>
  <c r="E15" i="16"/>
  <c r="E10" i="16"/>
  <c r="E14" i="16"/>
  <c r="E16" i="16"/>
  <c r="E11" i="16"/>
  <c r="H113" i="7"/>
  <c r="H112" i="7"/>
  <c r="E6" i="10" l="1"/>
  <c r="E8" i="10" s="1"/>
  <c r="E5" i="10" l="1"/>
  <c r="E7" i="10" s="1"/>
  <c r="F7" i="10" s="1"/>
  <c r="E7" i="7" l="1"/>
  <c r="F8" i="10"/>
  <c r="E10" i="7" s="1"/>
  <c r="E6" i="7"/>
  <c r="E8" i="7"/>
  <c r="E9" i="7"/>
  <c r="E11" i="12" l="1"/>
  <c r="E12" i="12"/>
  <c r="E18" i="12"/>
  <c r="E17" i="12"/>
  <c r="E16" i="12"/>
  <c r="E13" i="12"/>
</calcChain>
</file>

<file path=xl/sharedStrings.xml><?xml version="1.0" encoding="utf-8"?>
<sst xmlns="http://schemas.openxmlformats.org/spreadsheetml/2006/main" count="534" uniqueCount="349">
  <si>
    <t>Auditor</t>
  </si>
  <si>
    <t xml:space="preserve">Total area (ha): </t>
  </si>
  <si>
    <t>No</t>
  </si>
  <si>
    <t>NA</t>
  </si>
  <si>
    <t>S.1.1</t>
  </si>
  <si>
    <t>S.1.2</t>
  </si>
  <si>
    <t>S.1.3</t>
  </si>
  <si>
    <t>S.1.4</t>
  </si>
  <si>
    <t>S.1.5</t>
  </si>
  <si>
    <t>S.1.6</t>
  </si>
  <si>
    <t>S.1.7</t>
  </si>
  <si>
    <t>S.1.8</t>
  </si>
  <si>
    <t>S.1.9</t>
  </si>
  <si>
    <t>S.1.10</t>
  </si>
  <si>
    <t>S.1.11</t>
  </si>
  <si>
    <t>S.1.12</t>
  </si>
  <si>
    <t>S.1.13</t>
  </si>
  <si>
    <t>S.1.14</t>
  </si>
  <si>
    <t>S.2.1</t>
  </si>
  <si>
    <t>S.2.2</t>
  </si>
  <si>
    <t>S.2.3</t>
  </si>
  <si>
    <t>S.2.4</t>
  </si>
  <si>
    <t>S.2.5</t>
  </si>
  <si>
    <t>S.2.6</t>
  </si>
  <si>
    <t>S.2.7</t>
  </si>
  <si>
    <t>S.2.8</t>
  </si>
  <si>
    <t>S.2.9</t>
  </si>
  <si>
    <t>S.2.10</t>
  </si>
  <si>
    <t>S.2.11</t>
  </si>
  <si>
    <t>S.2.12</t>
  </si>
  <si>
    <t>S.2.13</t>
  </si>
  <si>
    <t>S.3.1</t>
  </si>
  <si>
    <t>S.3.2</t>
  </si>
  <si>
    <t>S.3.3</t>
  </si>
  <si>
    <t>S.3.4</t>
  </si>
  <si>
    <t>S.3.5</t>
  </si>
  <si>
    <t>S.3.6</t>
  </si>
  <si>
    <t>S.3.7</t>
  </si>
  <si>
    <t>S.3.8</t>
  </si>
  <si>
    <t>S.3.9</t>
  </si>
  <si>
    <t>S.4.1</t>
  </si>
  <si>
    <t>S.4.2</t>
  </si>
  <si>
    <t>S.4.3</t>
  </si>
  <si>
    <t>S.4.5</t>
  </si>
  <si>
    <t>S.4.6</t>
  </si>
  <si>
    <t>E.1.1</t>
  </si>
  <si>
    <t>E.1.2</t>
  </si>
  <si>
    <t>E.1.3</t>
  </si>
  <si>
    <t>E.1.4</t>
  </si>
  <si>
    <t>E.1.5</t>
  </si>
  <si>
    <t>E.2.1</t>
  </si>
  <si>
    <t>E.2.2</t>
  </si>
  <si>
    <t>E.3.1</t>
  </si>
  <si>
    <t>E.3.2</t>
  </si>
  <si>
    <t>E.3.3</t>
  </si>
  <si>
    <t>E.3.4</t>
  </si>
  <si>
    <t>E.3.5</t>
  </si>
  <si>
    <t>E.3.6</t>
  </si>
  <si>
    <t>E.3.7</t>
  </si>
  <si>
    <t>E.3.8</t>
  </si>
  <si>
    <t>E.3.9</t>
  </si>
  <si>
    <t>E.3.10</t>
  </si>
  <si>
    <t>E.3.11</t>
  </si>
  <si>
    <t>E.4.1</t>
  </si>
  <si>
    <t>E.4.2</t>
  </si>
  <si>
    <t>E.4.3</t>
  </si>
  <si>
    <t>E.4.4</t>
  </si>
  <si>
    <t>E.4.5</t>
  </si>
  <si>
    <t>E.4.6</t>
  </si>
  <si>
    <t>E.4.7</t>
  </si>
  <si>
    <t>E.4.8</t>
  </si>
  <si>
    <t>E.4.9</t>
  </si>
  <si>
    <t>E.4.10</t>
  </si>
  <si>
    <t>E.5.1</t>
  </si>
  <si>
    <t>E.5.2</t>
  </si>
  <si>
    <t>E.5.3</t>
  </si>
  <si>
    <t>E.5.4</t>
  </si>
  <si>
    <t>E.6.1</t>
  </si>
  <si>
    <t>E.6.2</t>
  </si>
  <si>
    <t>E.6.3</t>
  </si>
  <si>
    <t>E.6.4</t>
  </si>
  <si>
    <t>E.7.1</t>
  </si>
  <si>
    <t>E.7.2</t>
  </si>
  <si>
    <t>E.7.3</t>
  </si>
  <si>
    <t>E.8.1</t>
  </si>
  <si>
    <t>E.8.2</t>
  </si>
  <si>
    <t>ECON.1.1</t>
  </si>
  <si>
    <t>ECON.2.1</t>
  </si>
  <si>
    <t>ECON.2.2</t>
  </si>
  <si>
    <t>ECON.3.1</t>
  </si>
  <si>
    <t>ECON.3.2</t>
  </si>
  <si>
    <t>ECON.3.3</t>
  </si>
  <si>
    <t>ECON.3.4</t>
  </si>
  <si>
    <t>ECON.4.1</t>
  </si>
  <si>
    <t>ECON.4.2</t>
  </si>
  <si>
    <t>ECON.5.1</t>
  </si>
  <si>
    <t xml:space="preserve">Farm name </t>
  </si>
  <si>
    <t>Farm size</t>
  </si>
  <si>
    <t xml:space="preserve">Compliance with mandatory indicators </t>
  </si>
  <si>
    <t xml:space="preserve">Comply </t>
  </si>
  <si>
    <t>Compliance with continuous improvement indicators</t>
  </si>
  <si>
    <t>Comply</t>
  </si>
  <si>
    <t>Code #</t>
  </si>
  <si>
    <t>Employer does not allow discrimination in its labor and hiring practices procedures on the basis of  race, color, gender, age, religion, socioeconomic status, political inclinations, nationality, union affiliation, sexual orientation, marital status, and any other factor.</t>
  </si>
  <si>
    <t>Employer prohibits the presence and use of forced, bonded, indentured, involuntary, prison, and trafficked labor, as well as any form of slavery or any condition that would reduce a person to conditions analogous to slavery, in alignment with legal provisions. Freedom of movement should always be allowed.</t>
  </si>
  <si>
    <t>Employment is voluntary.</t>
  </si>
  <si>
    <t>Workers are never asked to surrender their identity papers or other personal documents or pay fees, bonds or deposits as a condition of employment.</t>
  </si>
  <si>
    <t>The workplace is free from physical, sexual, and verbal harassment and abuse.</t>
  </si>
  <si>
    <t>Employer does not promote or practice worst forms of child labor as stated in ILO 182. Such worst form of child labor include child slavery, child prostitution, illicit activities, or any hazardous work which is likely to harm the health, safety or morals of children.</t>
  </si>
  <si>
    <t>The employer does not directly or indirectly employ full- or part-time workers under the age of 15.</t>
  </si>
  <si>
    <t>Workers younger than 18 are prohibited from conducting hazardous work or work that jeopardizes their development (ILO Convention 138 and 182).</t>
  </si>
  <si>
    <t>Employment of authorized minors of age 15 or older follows all legal requirements, including, but not limited to work hours, wages, education, working conditions, and does not conflict with or limit their access to education.</t>
  </si>
  <si>
    <t>Where employment of minors between 12 and 14 years of age is permitted by law, employment follows all legal requirements, including, but not limited to work hours, wages, education, working conditions, and does not conflict with or limit their access to education.</t>
  </si>
  <si>
    <t>All Workers without distinction whatsoever, have the right to establish and join organizations of their own choosing without management authorization.</t>
  </si>
  <si>
    <t>All Workers and employee organizations shall have the right to draw up their constitutions and rules, to elect their representatives in full freedom, to organize their administration, activities and programs freely and without interference.</t>
  </si>
  <si>
    <t>All workers have the right to organize and/or collectively bargain as allowed by national laws and international obligations. Management has policies in place to recognize this workers right. Such association or committee has been formed and is governed by the workers, independent of management influence except where prohibited by law.</t>
  </si>
  <si>
    <t>All Workers are able to communicate about workplace grievances with management or employer with no fear of reprisal.</t>
  </si>
  <si>
    <t xml:space="preserve">All workers have access to a grievance mechanism where any complaint and comment can be anonymously submitted, in any language, and is openly accessible to workers including persons who cannot read or do not have access to the internet. Mechanisms can include clear pictorial signage, dedicated hotline, or a designated representative who can receive oral complaints among other approaches.  </t>
  </si>
  <si>
    <t>Any workplace that has ten or more permanent employees, whether they work full-time, part-time, temporary/seasonal must keep an accurate and current payroll record in writing.</t>
  </si>
  <si>
    <t>Any working environment with ten or more full or part-time permanent employees have job descriptions on record for each employee.</t>
  </si>
  <si>
    <t xml:space="preserve">The use of repeated short-term contracts or firing and rehiring of workers just to avoid paying them fair wages and benefits is prohibited.
</t>
  </si>
  <si>
    <t xml:space="preserve">Workers receive their wages regularly and through legal tender or currency only. This includes cash, check, direct deposit, or in-kind payment (e.g. food, housing), as mutually agreed upon in advance between both parties of the exact terms. All payment related information must be disclosed before start of employment. </t>
  </si>
  <si>
    <t>Wage deductions for disciplinary reasons are prohibited. Previously agreed deductions such as loan payments, meals, or taxes are permitted only if an agreement is established between both parties.</t>
  </si>
  <si>
    <t>All Workers must not exceed 48 hours of work per week to remain employed. If workers exceed 48 hours it must in a voluntary basis previously agreed  by the worker.</t>
  </si>
  <si>
    <t>All Workers are entitled to at least one day off in every seven-day period.</t>
  </si>
  <si>
    <t>The workplace has an overtime policy that ensures this type of work is always voluntary, and the overtime pay provided meets national standards. If there are no specific legal requirements for overtime pay, overtime is calculated at 150% of the regular pay</t>
  </si>
  <si>
    <t>If overtime work is required as part of the job, such requirements are clear at the time of hiring and recorded in writing and signed by the employee.</t>
  </si>
  <si>
    <t>Employer has an annual leave (vacation) program as required by law. If laws have not been established, annual leave for permanent workers is a minimum of ten working days per year (prorated in cases of less than one year of employment).</t>
  </si>
  <si>
    <t xml:space="preserve">If workers don't use their annual leave, the employer can allow vacation time to accumulate or pay them for the unused time under the regular pay scale, where permissible by law. Employer is not allowed to take back vacation days. </t>
  </si>
  <si>
    <t xml:space="preserve">Any person working or living on the farm, any processing facility or administrative unit must have access to safely managed drinking water services. Water needs to be determined to be free from micro-organisms, chemical substances and radiological hazards, is of an acceptable color, odor and taste as defined by local safety parameters or in the absence of such by the following World Health Organization (WHO) parameters: 
• E. Coli or thermo-tolerant coliform bacteria - Not detectable in any 100-ml sample
• Chlorine residue or residue from other treatment disinfectants - 0.2 to 0.5 mg/L
• Nitrates - Maximum 10 mg/L as nitrates
• pH - 6.5 to 8.5
• Sodium - Maximum 20 mg/L
• Sulphates - Maximum 250 mg/L
• Turbidity - Less than or equal to 5 NTU (Nephelometric Turbidity Unit)
Potable water analysis must be available at the time of joining Raíz Sustainability and at least every three years thereafter and might be provided by the public water supplier, the cluster administrator or the farm. Annual testing is preferred. Farms can be exempt from providing water analysis if they demonstrate they are implementing technologies (endorsed by the cluster administrator) to treat water for human consumption and they are training its employees and families living on the farm to ensure that the water has been purified and that the farmers know about safe water handling techniques.  In the event of a documented complaint from a worker about water safety or cleanliness, the exceptions are no longer valid and a water test should be conducted immediately. </t>
  </si>
  <si>
    <t>Housing provided for permanent and temporary workers is well-designed, built and maintained to foster good hygienic, health and safety conditions as per the recommendations of ILO Guidance on Workers’ Housing Recommendations No. 115.</t>
  </si>
  <si>
    <t>Worker housing has buffer zones, of 10 meters minimum width (or larger, if required by law), from any agricultural productive area and agrochemical storage facilities to prevent injury or agrochemical exposure to workers and their families.</t>
  </si>
  <si>
    <t xml:space="preserve">Workers have safe and convenient access to sanitary facilities that includes adequate hand washing stations with soap that do not contaminate the local environment. Sanitary facilities must have adequate locking mechanisms and where possible, sanitary facilities must be separated by gender. </t>
  </si>
  <si>
    <t>Employer provides a sufficient number of readily accessible, well-equipped and not expired on-site first aid kits.</t>
  </si>
  <si>
    <t>Employer pays for all medical costs associated with documented work‐related injuries and illnesses if not covered by other programs or services.</t>
  </si>
  <si>
    <t>Employer has a medical care plan which includes transportation, or a trained medical person (technical expert) is available in case of medical emergency.</t>
  </si>
  <si>
    <t xml:space="preserve">Children of legal school age who either live on site or accompany family members who are working on site attend school and do not work during school hours. </t>
  </si>
  <si>
    <t>If access to public education does not exist, all school aged children  who live on-site have access to education, facilities and materials equal to national or regional requirements.</t>
  </si>
  <si>
    <t xml:space="preserve">Health and safety training is provided to all employees during their working hours, free of charge and  once a year. This training is well-documented through records of instructors, agendas, and employee attendance. Change in language  to remove once a year. </t>
  </si>
  <si>
    <t>Health and safety training covers, at a minimum: use of protective equipment, safe handling of hazardous materials, operation of equipment and personal safety and hygiene.</t>
  </si>
  <si>
    <t>Employer provides appropriate Personal Protective Equipment (PPE) to all applicable workers at no cost. For farms: respirators with filters, goggles, rubber boots, water‐proof gloves, impermeable clothing, For dry mills: goggles, ear plugs, masks.</t>
  </si>
  <si>
    <t>Authorized minors and pregnant women are prohibited from handling or applying agrochemicals, operating heavy machinery and/or heavy lifting.</t>
  </si>
  <si>
    <r>
      <t>All Farms where agrochemicals application occur must have specific showers with appropriate locking mechanisms for workers separated by gender handling hazardous materials. Agrochemicals storing buildings must have equipment for emergencies such as showers and eye wash facilities.</t>
    </r>
    <r>
      <rPr>
        <sz val="11"/>
        <color rgb="FFFF0000"/>
        <rFont val="Calibri"/>
        <family val="2"/>
        <scheme val="minor"/>
      </rPr>
      <t xml:space="preserve"> </t>
    </r>
  </si>
  <si>
    <t>Employer provides sufficient, readily accessible fire extinguishing tools, which are regularly inspected and maintained.</t>
  </si>
  <si>
    <t xml:space="preserve">Any processing facility has a documented fire and emergency evacuation plan that gets reviewed, updated and communicated annually to all workers. At a minimum it includes, emergency contact(s) and telephone number(s), evacuation procedures, and a clearly identified meeting point. </t>
  </si>
  <si>
    <t>Farm executes a soil erosion prevention and control program. Farmer must have knowledge and documentation (at least a map) of identified high risk areas of erosion and implemented practices that minimize the risk of soil erosion and reduce existing erosion. Complexity of documentation (map, technical recommendation) to be provided is determined per farm size.</t>
  </si>
  <si>
    <t>Contour lines and/or bench terraces are established of productive area with slopes over 20%.</t>
  </si>
  <si>
    <t>Physical or live barriers are established on productive area with slopes over 30% to control for potential soil erosion and runoff.</t>
  </si>
  <si>
    <t>Farm must use and expand vegetative ground cover to reduce erosion and improve soil fertility.</t>
  </si>
  <si>
    <t>Farms renovate their crop when needed according to age, disease or other causes, to maintain productivity. This includes replanting production area, gap filling and grafting.</t>
  </si>
  <si>
    <t>Farm identifies and reforest unsuitable areas for agriculture, restores natural ecosystems and keep homogeneous areas of natural forest in agroforestry systems.</t>
  </si>
  <si>
    <t>Farms with agroforestry crops located in areas where the original natural vegetative cover is forest must establish and maintain a permanent agroforestry system distributed homogenously throughout the plantations.</t>
  </si>
  <si>
    <t>Farm incorporates shade trees into coffee cultivation practices, aligning with local norms, and ensures they do not compromise the productivity of their coffee</t>
  </si>
  <si>
    <t>Areas in which the risk of landslides is very high (considering factors such as slope, soil, and including slopes greater than 60%) are not cultivated and are restored with native vegetation where possible.</t>
  </si>
  <si>
    <t xml:space="preserve">Farm implements a plan to maintain or restore the connectivity of natural ecosystems, within its boundaries, considering the connectivity of habitats at the landscape level; e.g. through elements such as native vegetation on roadsides and along water courses or river banks, shade trees, live fences and live barriers. </t>
  </si>
  <si>
    <t>Native trees are only removed when they constitute a human hazard or cause direct negative damage to the coffee production</t>
  </si>
  <si>
    <t>Ecosystems that provide habitats for wildlife living on the farm, or that pass through the farm during migration, must be protected and restored. Farm conserves and enhances wildlife and native flora. Farm provides documentation such as list of species and list of endangered species, but complexity of documentation is determined by farm size.</t>
  </si>
  <si>
    <t>Hunting threatened or rare wildlife species and unauthorized collection of flora and fauna are not allowed on the property.</t>
  </si>
  <si>
    <t xml:space="preserve">There are specific implemented measures (e.g., 'no hunting' or 'no trespassing' signs, gates, fences, guards, etc.) to prevent unauthorized hunting and collection of flora and fauna. </t>
  </si>
  <si>
    <t>Farm implements a shade management program including identification of areas with gaps in shade, plots where shade is appropriate, plans for replacing invasive exotic/non‐native trees with native species, identified resources for appropriate shade tree lists, identified resources from which to source shade trees and a timeline for implementation.</t>
  </si>
  <si>
    <t>Farm is implementing the shade management plan according to the plan's timeline.</t>
  </si>
  <si>
    <t xml:space="preserve">Farm maintains records of pesticide application specifying the date, product, product formulation, quantity, and location or area of the farm for each pesticide application. </t>
  </si>
  <si>
    <t>Agrochemicals that are stored have original manufacturer's labels and are clearly organized and separated according to toxicity and use. They are  stored in a locked place with controlled access and separate from food products and living and social areas. Farm demonstrates by comparative agrochemical inventories and use records that it rotates chemical products.</t>
  </si>
  <si>
    <t>Agrochemicals are stored in a locked place with controlled access and separate from food products and living and social areas.</t>
  </si>
  <si>
    <t>Empty chemical containers are rinsed and punctured, or treated as required by local regulations, and appropriately disposed of to prevent further use or injury.</t>
  </si>
  <si>
    <t>Spraying equipment is maintained in good working order and cleaned in the agrochemical storage areas after use.</t>
  </si>
  <si>
    <t>Residues of agrochemicals are disposed in a matter that does not contaminate the environment.</t>
  </si>
  <si>
    <t xml:space="preserve">Farm establishes and maintains vegetation barriers between the crop and areas of human occupation, as well as between production areas and on the edges of public or frequently traveled roads passing through or around the farm. </t>
  </si>
  <si>
    <t>Farm and any processing facility records the annual water volume provided by these sources and the amount of water consumed by the farm. The total volume of water used for pulping, washing, and sorting for coffee processing operations is tracked and recorded, documenting the annual total water used and volume per Kg of coffee cherry processed. If mechanical (pumps, etc.) irrigation is used, quantity of water used is tracked and recorded in writing: liters per Kg of green coffee and liters per hectare.</t>
  </si>
  <si>
    <t>The amount of water used (liters of water per Kg of coffee cherry processed) decreases over time.</t>
  </si>
  <si>
    <t xml:space="preserve">Management demonstrates an understanding of local water conditions or stress factors and has a plan for water consumption reduction, including techniques for optimizing water usage e.g. rainwater harvesting (via roofs or ground), irrigating at night, irrigation system monitoring to minimize leakage, water recirculation, etc. </t>
  </si>
  <si>
    <t xml:space="preserve">Buffer zones adjacent to waterways must be planted, maintained or restored, preferably with native species. </t>
  </si>
  <si>
    <t>There is an integrated waste management program for the wastes generated by the farm or processing unit. This must be based on the concepts of reducing, refusing, reusing and recycling. Note: Small farms are expected to demonstrate implementation of waste management methods and not a documented formal plan in place.</t>
  </si>
  <si>
    <t>All wastewater, including pulping and washing effluents, must be treated according to the origin and contents. Solids should be separated and treated separately from water. No industrial or domestic wastewater can be discharged into natural water bodies unless it complies with legal requirements and does not harm the receiving water body. If wastewater is discharged, regular tests are conducted at exit points according to local/national regulations, or, if absent, the following parameters must be met:
Biological oxygen demand: &lt;50 mg/L or ppm
Total suspended solids: &lt;50 mg/L or ppm
Grease and oils: &lt;30 mg/L
pH: 6.0‐9.0
Fecal coliforms: Absent</t>
  </si>
  <si>
    <t>Garbage from housing and facilities provided by employer is removed  either to municipal waste dump or to a waste site. Garbage sites are located at least 25 meters from  any worker housing and at least 100 meters from any water body.</t>
  </si>
  <si>
    <t>Farm has plan in place to recover organic material during processing to be utilized by farms during production.</t>
  </si>
  <si>
    <r>
      <rPr>
        <sz val="11"/>
        <color theme="1"/>
        <rFont val="Calibri"/>
        <family val="2"/>
        <scheme val="minor"/>
      </rPr>
      <t>Farms implements program for efficient energy use that measures energy consumption and tracks reduction over time. It prioritizes the use of fuel sources such as wood from pruning (coffee, shade trees, responsible managed forests) and coffee skin parchment.</t>
    </r>
  </si>
  <si>
    <r>
      <rPr>
        <sz val="11"/>
        <color theme="1"/>
        <rFont val="Calibri"/>
        <family val="2"/>
        <scheme val="minor"/>
      </rPr>
      <t>Farm records the amount of energy used on‐site for coffee processing operations (both the annual total energy used AND, quantify of energy used per Kg of green coffee processed). It must quantify and record sources of fuel (wood, parchment, other) that is used for drying coffee both annually and per kg of green coffee.</t>
    </r>
  </si>
  <si>
    <t xml:space="preserve">Milling operation demonstrates innovation in energy sourcing through either the on‐site production and/or consumption of renewable energy, or purchase of offsets, or both (e.g., solar, wind, water, geothermal, biomass) beyond any locally available conventional source. </t>
  </si>
  <si>
    <t>Farm has developed and is implementing a written plan to minimize impact of climate change and extreme weather events on coffee production.</t>
  </si>
  <si>
    <t>Farm has a program that evaluates the potential social and environmental impacts of new works or activities. These include the expansion of production areas, the construction or installation of new infrastructure, or major changes in production or processing systems.</t>
  </si>
  <si>
    <t>Farmer and farm workers understand quality standards and expectations. Farmer and workers receive training that includes understanding best practices and control points for identifying and monitoring the effect of harvest and post-harvest practices on quality of the final product.</t>
  </si>
  <si>
    <t>Farm implements a coffee pruning program to promote new tissue generation in plantations with ages between 15 and 25 years. Farm is expected to follow technical recommendations from the cluster administration even if pruning is suggested in younger plantations.</t>
  </si>
  <si>
    <t>Farm implements a coffee renovation program based on technical recommendations from the cluster administrator and targeting to renovate at least 15% of the total area planted with coffee older than 25 years, and using coffee varieties that maintain or improve the coffee quality.</t>
  </si>
  <si>
    <t>Farm must have the necessary processes for follow up, measurement and analysis, including that of claims by workers or other persons or groups, to evaluate the functioning of the social and environmental management system and farm compliance with applicable laws and standards of operation.</t>
  </si>
  <si>
    <t>Aggregated market information on the average premiums paid and volumes sold per region and country is available to farmers.</t>
  </si>
  <si>
    <t>Farmer keeps copies of receipt up to 3 years from the sale of coffee that provides details on the buyer, quantity, date of sale, unit and price, including any deductions</t>
  </si>
  <si>
    <t>Farm follows traceability system implemented by the cluster. Farms with lot segregation should demonstrate internal traceability system in place. Both, cluster administration and farm are responsible for the successful implementation of the traceability concepts.</t>
  </si>
  <si>
    <t>Farmer and workers receive regular training on traceability and associated risks management. Training must come from the cluster administration and must be reflected at farm level.</t>
  </si>
  <si>
    <t>Immoral activities and transactions in business relations according to international covenants, national law and practices are not permitted. Farmers and suppliers shall not engage in any form of bribery, kickbacks, corruption, extortion or embezzlement.</t>
  </si>
  <si>
    <t>S.1.15</t>
  </si>
  <si>
    <t>S.1.16</t>
  </si>
  <si>
    <t>S.4.7</t>
  </si>
  <si>
    <t>S.4.8</t>
  </si>
  <si>
    <t>S.4.9</t>
  </si>
  <si>
    <t>E.1.6</t>
  </si>
  <si>
    <t>E.5.5</t>
  </si>
  <si>
    <t>ECON.4.3</t>
  </si>
  <si>
    <t>Indicator Type</t>
  </si>
  <si>
    <t>Compliance</t>
  </si>
  <si>
    <t>C.ECON.11</t>
  </si>
  <si>
    <t>C.ECON.10</t>
  </si>
  <si>
    <t>C.ECON.9</t>
  </si>
  <si>
    <t>C.ECON.8</t>
  </si>
  <si>
    <t>C.ECON.7</t>
  </si>
  <si>
    <t>C.ECON.6</t>
  </si>
  <si>
    <t>C.ECON.5</t>
  </si>
  <si>
    <t>C.ECON.4</t>
  </si>
  <si>
    <t>C.ECON.3</t>
  </si>
  <si>
    <t>C.ECON.2</t>
  </si>
  <si>
    <t>C.ECON.1</t>
  </si>
  <si>
    <t>C.E.7</t>
  </si>
  <si>
    <t>C.E.6</t>
  </si>
  <si>
    <t>C.E.5</t>
  </si>
  <si>
    <t>C.E.4</t>
  </si>
  <si>
    <t>C.E.3</t>
  </si>
  <si>
    <t>C.E.2</t>
  </si>
  <si>
    <t>C.E.1</t>
  </si>
  <si>
    <t>C.S.2</t>
  </si>
  <si>
    <t>C.S.1</t>
  </si>
  <si>
    <t>Instructions for using the RAIZ Sustainability Program Audit Evaluation Tool</t>
  </si>
  <si>
    <t>Details</t>
  </si>
  <si>
    <t>S.2.14</t>
  </si>
  <si>
    <t>Cluster Name</t>
  </si>
  <si>
    <t>Name of Cluster</t>
  </si>
  <si>
    <t>Cluster pre-audit information (collected by Implementing Partner)</t>
  </si>
  <si>
    <t>Number of Small Farms:</t>
  </si>
  <si>
    <t>Number of Medium &amp; Large Farms:</t>
  </si>
  <si>
    <t>Number of Minimum Small Farms:</t>
  </si>
  <si>
    <t>Number of Minimum Medium &amp; Large Farms:</t>
  </si>
  <si>
    <t>Who is Reponsible</t>
  </si>
  <si>
    <t>Estimated Timeframe</t>
  </si>
  <si>
    <t>Information to complete</t>
  </si>
  <si>
    <t>Security</t>
  </si>
  <si>
    <t>Comments</t>
  </si>
  <si>
    <t>Instructions</t>
  </si>
  <si>
    <t>Implementing Partner</t>
  </si>
  <si>
    <t>Prior to hiring the auditor</t>
  </si>
  <si>
    <t>Post-verification</t>
  </si>
  <si>
    <t>Yellow cells</t>
  </si>
  <si>
    <t>2. RAIZ Program Cover Page</t>
  </si>
  <si>
    <t>Tabs to complete</t>
  </si>
  <si>
    <t>1. Pre-audit Information</t>
  </si>
  <si>
    <t>There are 600 lines to register producers, which corresponds to the maximum cluster size allowed</t>
  </si>
  <si>
    <t>Insert line using macro button for each producer</t>
  </si>
  <si>
    <t>Farm ID</t>
  </si>
  <si>
    <t>The document is protected. If you need assistance, please contact the RAIZ Program Representative at Westrock to request changes to the format</t>
  </si>
  <si>
    <t>The suggested sample size is rounded up. The sample size for small farms is the square root; for medium and large it is the square root times 1.5</t>
  </si>
  <si>
    <t>The compliance formulas consider the indicators that do not apply (N/A)</t>
  </si>
  <si>
    <t>3.2 Admin Cluster Module</t>
  </si>
  <si>
    <t>Small</t>
  </si>
  <si>
    <t>Medium &amp; Large</t>
  </si>
  <si>
    <t>Yes</t>
  </si>
  <si>
    <r>
      <t xml:space="preserve">Farm Name / Lot Name
</t>
    </r>
    <r>
      <rPr>
        <i/>
        <sz val="11"/>
        <color theme="1"/>
        <rFont val="Calibri"/>
        <family val="2"/>
        <scheme val="minor"/>
      </rPr>
      <t>(add as many lines as needed to not exceed 600)</t>
    </r>
  </si>
  <si>
    <t xml:space="preserve">RAIZ Farm ID </t>
  </si>
  <si>
    <t>* Small Farms are those smaller than 12 ha. If there is a different criteria, please contact Conservation International to modify the formula</t>
  </si>
  <si>
    <t>Did you receive internal inspection during the last year?</t>
  </si>
  <si>
    <t>Round Up</t>
  </si>
  <si>
    <t>Copy the 3.1 RAIZ Sus. Standard Farm Mod tab for each verified producer and save them using the RAIZ Farm ID assigned to each farm.</t>
  </si>
  <si>
    <t>GPS Coordinates</t>
  </si>
  <si>
    <t>Mandatory</t>
  </si>
  <si>
    <t>Continuous Improvement</t>
  </si>
  <si>
    <t>Farm</t>
  </si>
  <si>
    <t>Number</t>
  </si>
  <si>
    <t>Verification results for the implementing partner</t>
  </si>
  <si>
    <t>Suggested Sample for Small Farms:</t>
  </si>
  <si>
    <t>Suggested Sample for Medium &amp; Large Farms:</t>
  </si>
  <si>
    <t>Number of Small Farms Verified:</t>
  </si>
  <si>
    <t>Number of Medium &amp; Large Farms Verified:</t>
  </si>
  <si>
    <t>Area (ha)</t>
  </si>
  <si>
    <t>Farm Size 
(S,M&amp;L)</t>
  </si>
  <si>
    <t>Does it comply with 100% of the mandatory indicators?</t>
  </si>
  <si>
    <t>Does it meet at least 80% of the continuous improvement indicators?</t>
  </si>
  <si>
    <t>Sample Details</t>
  </si>
  <si>
    <t>Auditable Indicator</t>
  </si>
  <si>
    <t>Not-Comply</t>
  </si>
  <si>
    <t>Not-comply</t>
  </si>
  <si>
    <t>3.1 RAIZ Sus. Standard Farm Module</t>
  </si>
  <si>
    <t>Number of farms that comply with 100% of the mandatory indicators</t>
  </si>
  <si>
    <t>Number of farms that meet at least 80% of the continuous improvement indicators</t>
  </si>
  <si>
    <t>C.S.3</t>
  </si>
  <si>
    <t>C.S.4</t>
  </si>
  <si>
    <t>C.S.5</t>
  </si>
  <si>
    <t>C.S.6</t>
  </si>
  <si>
    <t>C.S.7</t>
  </si>
  <si>
    <t>C.S.8</t>
  </si>
  <si>
    <t>C.S.9</t>
  </si>
  <si>
    <t>C.E.8</t>
  </si>
  <si>
    <t>C.E.9</t>
  </si>
  <si>
    <t>C.E.10</t>
  </si>
  <si>
    <t>C.E.11</t>
  </si>
  <si>
    <t>C.ECON.12</t>
  </si>
  <si>
    <t>C.ECON.13</t>
  </si>
  <si>
    <t>C.ECON.14</t>
  </si>
  <si>
    <t>Cluster has a program to promote access to safe drinking water in all clusters' farms. It considers water quality control through analysis or in its place validation and promotion of low cost technologies to purify water in farms.</t>
  </si>
  <si>
    <t>Cluster promotes and monitors a comprehensive training program designed to raise awareness and prevent child labor, forced labor, discrimination, workplace violence, and harassment for all workers. The program at a minimum should have the following elements:
The training program includes specific content on child labor, forced labor, discrimination, workplace violence, and harassment, with a focus on recognizing, preventing, and reporting these issues.
Trainings must be well documented, including subject matter, date of training, and who participate
Workers receive this training at regular intervals, with refresher courses scheduled as necessary to ensure ongoing awareness and understanding of these critical issues.
The training is available in multiple languages to accommodate the diverse workforce and is made accessible to all workers, including those with limited literacy or technology access.</t>
  </si>
  <si>
    <t>Cluster manager guarantees free prior and informed consent by ensuring farmers; especially indigenous peoples, are consulted and provide consent for activities by 1) Conducting a consultation process to promote meaningful and inclusive participation by farmers who are eligible for RAIZ 2) providing clear and understandable information about the RAIZ program activities, benefits and requirements, 3) develop and implement a process to document engagement and to obtain consent</t>
  </si>
  <si>
    <t xml:space="preserve">Cluster establishes an effective grievance mechanism to address complaints related to the farm's business activities. At a minimum, the grievance mechanism must encompass the following essential elements:
Grievance Committee: A designated grievance committee is formed, comprising diverse stakeholders to ensure impartiality.
Accessibility and Inclusivity: The grievance mechanism is designed to be accessible via designated phone line, phone number that can receive tests or whatsap messages, audio messages or written form to all individuals, including those who may not have internet access, by allowing submissions in multiple languages.
Anonymity and Confidentiality: The mechanism accepts anonymous grievances, ensuring complete confidentiality. It has safeguards in place to protect the identity of the submitters.
Remediation of Human and Labor Rights Grievances: The grievance mechanism is designed to address and rectify human and labor rights grievances promptly. The cluster commits to taking actions to prevent future grievances of this nature.
Documentation and Transparency: All grievances and subsequent actions are thoroughly documented. The cluster is committed to sharing this information with the affected parties within a reasonable timeframe, ensuring transparency and accountability.
Protection of Submitters: Submitters of grievances are protected against any form of retaliation, including but not limited to employment termination, retribution, or threats, as a consequence of utilizing the grievance mechanism.
Regular Monitoring and Reporting: The cluster management regularly monitors the grievance mechanism's effectiveness and provides periodic reports on its performance and the resolution of grievances.
</t>
  </si>
  <si>
    <t>Cluster offers a program that promotes equitable access to female farmers on services and capacity building activities, considering social or demographic restrictions such as the location or the time of the activities, allowing female farmers and female workers to participate.</t>
  </si>
  <si>
    <t>At a minimum, cluster management program for gender inclusion should include the following measures: 
Clear Gender Inclusion Policy: A well-documented and publicly available gender inclusion policy is in place, outlining the cluster's commitment to promoting gender equality, women's empowerment, and diversity.
Gender Equality Committee: A dedicated gender equality committee is established, comprising both men and women, with clear responsibilities for planning, implementing, monitoring, and evaluating measures to advance gender equality within the cluster.
Measurable Goals: The cluster sets specific, measurable, and time-bound goals for promoting gender equality and regularly reports on progress toward achieving these goals.</t>
  </si>
  <si>
    <t>Cluster conducts an assessment annually that measures the gap between women and men in its operations and in its RAIZ service delivery model by using the Gender Equity Index Tool or its equivalent and identifies at least one gap per year for which measurable improvements should be made before the next cluster audit.</t>
  </si>
  <si>
    <t>Cluster has a program that promotes the participation and development of young persons (&lt; 35 years) in farming and management activities. At a minimum the program will be able to: 
Motivate their involvement in farming activities
Support their skills development, including literacy and numeracy skills
Encourage their participation in training and in decision making
Equips them with farm and/or business management skills</t>
  </si>
  <si>
    <r>
      <rPr>
        <sz val="11"/>
        <color theme="1"/>
        <rFont val="Calibri"/>
        <family val="2"/>
        <scheme val="minor"/>
      </rPr>
      <t>Cluster promotes an occupational health and safety program in compliance with applicable national laws. The program is documented and structured with policies, procedures, personnel and the resources necessary for reaching its objective  of minimizing or eliminating workers’ occupational risks. Training priorities should include, all training related to occupational health for farmers.</t>
    </r>
  </si>
  <si>
    <t>Cluster promotes a soil or crop fertilization program based on soil characteristics and properties, periodic soil or foliage sampling and analysis and advice from a competent professional authority, and adapted to the clusters' farms profile. The data used for designing the fertilization program might be from the farm itself or based on regional analysis used by the cluster administrator or any service provider when providing technical recommendation. Complexity of documentation (map, technical recommendation) to be provided is determined per farm size.</t>
  </si>
  <si>
    <t>Cluster promotes a soil erosion prevention and control program, identifying practices that minimize the risk of soil erosion and reduce existing erosion.</t>
  </si>
  <si>
    <t>Cluster implements a program that promotes the conservation of natural ecosystems. At a minimum, this includes a mapping of natural ecosystems within coffee farms, including but not limited to forests, wetlands, and riparian zones. Efforts are made to enhance biodiversity within coffee farm, such as planting native vegetation, supporting pollinators, and creating wildlife habitats. The program outlines concrete protection measures tailored to each ecosystem, such as maintaining buffer zones, and preventing habitat fragmentation.</t>
  </si>
  <si>
    <r>
      <rPr>
        <sz val="11"/>
        <color theme="1"/>
        <rFont val="Calibri"/>
        <family val="2"/>
        <scheme val="minor"/>
      </rPr>
      <t>Cluster promotes a program for biodiversity and wildlife protection that identifies wildlife species native to the region, identifies species classified as vulnerable, endangered or critically endangered according to the IUCN red list or local government source.</t>
    </r>
  </si>
  <si>
    <r>
      <rPr>
        <sz val="11"/>
        <color theme="1"/>
        <rFont val="Calibri"/>
        <family val="2"/>
        <scheme val="minor"/>
      </rPr>
      <t>Cluster promotes a shade management program including plans for planting areas with gaps in shade, replanting invasive exotic/non‐native trees with native species, identified resources for appropriate shade tree lists, identified resources from which to source shade trees and a timeline for implementation.</t>
    </r>
  </si>
  <si>
    <t>Cluster promotes a program for waste water treatment technologies to ensure compliance with the respective legal requirements, and that the wastewater’s physical and biochemical characteristics do not degrade the receiving water body.</t>
  </si>
  <si>
    <r>
      <rPr>
        <sz val="11"/>
        <color theme="1"/>
        <rFont val="Calibri"/>
        <family val="2"/>
        <scheme val="minor"/>
      </rPr>
      <t>Cluster promotes a program for efficient energy use that measures energy consumption and tracks reduction over time. It prioritizes the use of fuel sources such as wood from pruning (coffee, shade trees, responsible managed forests) and coffee skin parchment.</t>
    </r>
  </si>
  <si>
    <t xml:space="preserve">Cluster promotes a program to calculate, track and reduce farm greenhouse gas emissions over time. </t>
  </si>
  <si>
    <t xml:space="preserve">Cluster is able to  identify and address issues with its main GHG emissions sources related to: nitrogen fertilizer input, pesticide input, fossil fuel use for machinery, methane generated in waste and wastewater treatment. </t>
  </si>
  <si>
    <t xml:space="preserve">Cluster has a program for measuring carbon removals rate via the quantification of how much carbon dioxide (CO2) is removed from the atmosphere from sequestration efforts on at least 10% of its farms. </t>
  </si>
  <si>
    <t xml:space="preserve">Cluster has a program to calculate and measure carbon emissions using the  Cool farm tool or equivalent on at least 10% of its farms. A mechanism must be established to collect and analyze the information received. </t>
  </si>
  <si>
    <t xml:space="preserve">Cluster has a program where  geolocation coordinates of the farms are collected on 100% of the farms in the cluster by December 2024. This shall be provided in the form of a polygon, meaning latitude and longitude points of six decimal digits to describe the perimeter of each plot of land.
</t>
  </si>
  <si>
    <t>Cluster has an established training program that promotes sustainable practices, including Good Agricultural Practices, Good Management Practices, and Quality Management aspects.</t>
  </si>
  <si>
    <t>Cluster implements training periodically and there are records of participation and topics addressed.</t>
  </si>
  <si>
    <t>Cluster performs an assessment of farm extension service needs.</t>
  </si>
  <si>
    <t>Cluster administration offers technical assistance to farmers as needed,.</t>
  </si>
  <si>
    <t>Cluster administration offers farmers access to finance and inputs as needed.</t>
  </si>
  <si>
    <t>Cluster implements training on quality standards and expectations, including best practices and control points for identifying and monitoring the effect of harvest and post-harvest practices on quality of the final product.</t>
  </si>
  <si>
    <t>Cluster has a program in place to promote farm renovation, considering factors such as age of the plantations, current condition of plantations, resources and timing for implementing crop management recommendations.</t>
  </si>
  <si>
    <t>Cluster addresses concepts such as cost of production, net income, fair price, yield via technical assistance visits, cost analysis exercises, average cost of production and group training sessions.</t>
  </si>
  <si>
    <t>Cluster implements a traceability system to ensure flow of product from farm to market.</t>
  </si>
  <si>
    <t>Cluster conducts training on traceability and associated risks management.</t>
  </si>
  <si>
    <t>Cluster is required to provide transaction-level receipts for RAIZ purchases to validate the payment of the RAIZ premium to farmers within a representative sample of the entire cluster population. These receipts should encompass essential details, including producer contact information, unit price, payment date, and a breakdown of the premium. The cluster is obligated to retain receipts for all RAIZ transactions. Westrock reserves the right to select a sample for annual auditing purposes.</t>
  </si>
  <si>
    <t>Premium payments (in cash and in kind) to farmers are directed to active farmers in S&amp;D cluster. Areas of investment are in accordance with the approved premium outlined in the investment form.</t>
  </si>
  <si>
    <t xml:space="preserve">Cluster administration is required to maintain a record of their receipts for a period of three years. </t>
  </si>
  <si>
    <r>
      <t xml:space="preserve">Area (ha)
</t>
    </r>
    <r>
      <rPr>
        <sz val="9"/>
        <color theme="1"/>
        <rFont val="Calibri"/>
        <family val="2"/>
        <scheme val="minor"/>
      </rPr>
      <t>(*</t>
    </r>
    <r>
      <rPr>
        <i/>
        <sz val="9"/>
        <color theme="1"/>
        <rFont val="Calibri"/>
        <family val="2"/>
        <scheme val="minor"/>
      </rPr>
      <t>Small Farms differ from Medium and Large Farms)</t>
    </r>
  </si>
  <si>
    <t>Workers provide proof of eligibility to work according to local laws and regulations</t>
  </si>
  <si>
    <t>S.1.17</t>
  </si>
  <si>
    <t>Farm Module - Version 6 - 2024</t>
  </si>
  <si>
    <t>Cluster Administrator Module - Version 6 - 2024</t>
  </si>
  <si>
    <t>Workers must present valid documentation proving their eligibility to work in accordance with local laws and regulations.</t>
  </si>
  <si>
    <t>S.1.18</t>
  </si>
  <si>
    <t xml:space="preserve">Farm shows that there is no conversion of primary and secondary forest or any other high value ecosystem to agricultural production sites since 2014. This includes: 
• Primary forests or areas of High Conservation Value present no clear visible indications of human activities and the ecological processes are not significantly disturbed. 
• No development of Secondary forests or High Carbon Stock forest areas as the result of regeneration after a major disturbance as agriculture or ranching. 
• No development on peatlands, regardless of depth, and the utilization of best management practices for existing commodity production on peatlands.
</t>
  </si>
  <si>
    <t>To uphold the rights of free prior and informed consent, farmer is aware of the requirements and benefits of participation in RAIZ and entered the program willingly.  Farmer acknowledges that participation is open and free from any form of coercion, that their rights have been respected in the engagement process, and that consent has been provided. Land and water rights acquisition is carried out with free, prior and informed consent of affected people with legal land use right including those who claim traditional land use right, especially indigenous people.</t>
  </si>
  <si>
    <t xml:space="preserve">Farm implements a soil and/or crop fertilization program based on soil characteristics and properties, periodic soil or foliage sampling and analysis and advice from a competent professional authority. Complexity of documentation (map, technical recommendation) to be provided is determined per farm size. Fertilizer and input use is kept on records.
</t>
  </si>
  <si>
    <t>Farm has an Integrated Pest Management (IPM) plan that ensures monitoring for pests populations, different types of control (physical, cultural, biologic and chemical), and control records. Note: Small farms are expected to demonstrate implementation of alternative/diverse pest control methods and not a documented formal plan in place.    Farmer and workers receive training that includes understanding best practices that are relevant locally.</t>
  </si>
  <si>
    <t xml:space="preserve">All workers, regardless of contract type/status (temporary, seasonal, permanent workers), should receive employment contracts written in their preferred language. Temporary employees may use oral contracts if allowed by local, national laws.
</t>
  </si>
  <si>
    <t xml:space="preserve">All workers despite gender and contract type/ status (temporary, seasons, permanent workers) receive equal rights and conditions regardless of  not only gender and status but also  are treated with equitable rights and conditions, and they are paid at least the minimum wage as set by national or regional standards and receive remuneration in accordance with their tasks and abilities while having equal work opportunities. </t>
  </si>
  <si>
    <t xml:space="preserve">If minimum wages for permanent or temporary workers have not been established, all workers are paid the local wage. If workers are paid by production, wages meet the nationally or regionally established minimum wage proportional to the number of hours worked.  Wages increase over time to reduce the gap with living wages </t>
  </si>
  <si>
    <t>Farms must have an occupational health and safety program in compliance with applicable national laws. The program is documented and structured with policies, procedures, personnel and the resources necessary for reaching its objective of minimizing or eliminating workers’ occupational risks. Training priorities should include, all training related to occupational health for farm workers. Note: This is applicable to small farms as it is relevant, and implementation is feasible.</t>
  </si>
  <si>
    <t>Farm has made an assessment of areas of high conservation value (areas with significant intact forest, primary forest canopy cover, rare flora and fauna communities, important habitat elements, critical watershed values, importance to local communities’ traditional cultural identity) and commit to their protection. Areas of high conservation value are clearly mapped, protected, and managed to maintain their high conservation values. Areas that are assigned as legal reserve, conservation area or otherwise secured by law are protected.</t>
  </si>
  <si>
    <t>Pesticides are used and dispossed appropriately and applied only on a spot‐application basis, depending on the type and severity of infestation. Pesticides are only applied as a last resort (after cultural and physical controls have failed), following agronomic recommendations and applicable legislation.</t>
  </si>
  <si>
    <t xml:space="preserve">Farm does not use pesticides that are listed by the World Health Organization as Type 1A or 1B, Annex A of the Persistent Organic Pollutants (POP's) in the Stockholm Convention and in Annex III of Rotterdam Convention on Prior Informed Consent (PIC). See Appendix D Westrock_RAIZ Sustainability Program _ List of Banned Chemicals 2024 and follow the Phase-Out pesticides list from the Global Coffee Platform (Annex D). </t>
  </si>
  <si>
    <t xml:space="preserve">Farm and any processing facility keeps an inventory and indicates on a map the surface and underground water sources found on the property, areas with risk of deforestation, production areas, forests, and buildings. Any source of surface or underground water exploited by the farm for agricultural, domestic or processing purposes must have the respective concessions and permits from the corresponding legal or environmental entity. Producers are aware of water sources which are known or considered to be in critical stage or overused. If sources are in critical stage or overused, Producers discontinue use of the source and/or engage with local stakeholders where available to coordinate conservation efforts to within economic reason for the Producer. </t>
  </si>
  <si>
    <t>Farmer knows the real market value of the coffee and understands concepts such as cost of production, net income, fair price,  yield,  income beyond coffeee production including off farm activities. The cluster administrator has addressed these topics on technical assistance visits, cost analysis exercises, or group training sessions.</t>
  </si>
  <si>
    <t>Farmer has records of technical and financial aspects covering yields, use of inputs and prices paid and received (records include off farm activities beyond coffee production). Records show improvement of farm's efficiency over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</si>
</sst>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 #,##0_-;\-* #,##0_-;_-* &quot;-&quot;??_-;_-@_-"/>
    <numFmt numFmtId="166" formatCode="0.0"/>
  </numFmts>
  <fonts count="28">
    <font>
      <sz val="11"/>
      <color theme="1"/>
      <name val="Calibri"/>
      <family val="2"/>
      <scheme val="minor"/>
    </font>
    <font>
      <b/>
      <u/>
      <sz val="11"/>
      <color theme="1"/>
      <name val="Calibri"/>
      <family val="2"/>
      <scheme val="minor"/>
    </font>
    <font>
      <u/>
      <sz val="11"/>
      <color theme="10"/>
      <name val="Calibri"/>
      <family val="2"/>
      <scheme val="minor"/>
    </font>
    <font>
      <u/>
      <sz val="11"/>
      <color theme="1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i/>
      <sz val="11"/>
      <color theme="0" tint="-0.499984740745262"/>
      <name val="Calibri"/>
      <family val="2"/>
      <scheme val="minor"/>
    </font>
    <font>
      <sz val="11"/>
      <name val="Calibri"/>
      <family val="2"/>
      <scheme val="minor"/>
    </font>
    <font>
      <i/>
      <sz val="10"/>
      <name val="Calibri"/>
      <family val="2"/>
      <scheme val="minor"/>
    </font>
    <font>
      <i/>
      <sz val="10"/>
      <color theme="0" tint="-0.499984740745262"/>
      <name val="Calibri"/>
      <family val="2"/>
      <scheme val="minor"/>
    </font>
    <font>
      <sz val="11"/>
      <color theme="0" tint="-0.499984740745262"/>
      <name val="Calibri"/>
      <family val="2"/>
      <scheme val="minor"/>
    </font>
    <font>
      <b/>
      <sz val="14"/>
      <name val="Calibri"/>
      <family val="2"/>
      <scheme val="minor"/>
    </font>
    <font>
      <b/>
      <sz val="12"/>
      <color theme="1"/>
      <name val="Calibri"/>
      <family val="2"/>
      <scheme val="minor"/>
    </font>
    <font>
      <b/>
      <u/>
      <sz val="12"/>
      <color theme="1"/>
      <name val="Calibri"/>
      <family val="2"/>
      <scheme val="minor"/>
    </font>
    <font>
      <sz val="11"/>
      <name val="Calibri"/>
      <family val="2"/>
    </font>
    <font>
      <sz val="11"/>
      <color rgb="FFFF0000"/>
      <name val="Calibri (Body)_x0000_"/>
    </font>
    <font>
      <sz val="11"/>
      <color rgb="FFFF0000"/>
      <name val="Calibri"/>
      <family val="2"/>
      <scheme val="minor"/>
    </font>
    <font>
      <b/>
      <sz val="11"/>
      <name val="Calibri"/>
      <family val="2"/>
      <scheme val="minor"/>
    </font>
    <font>
      <sz val="8"/>
      <name val="Calibri"/>
      <family val="2"/>
      <scheme val="minor"/>
    </font>
    <font>
      <b/>
      <sz val="12"/>
      <color theme="0"/>
      <name val="Calibri"/>
      <family val="2"/>
      <scheme val="minor"/>
    </font>
    <font>
      <i/>
      <sz val="8"/>
      <color theme="1"/>
      <name val="Calibri"/>
      <family val="2"/>
      <scheme val="minor"/>
    </font>
    <font>
      <sz val="9"/>
      <color theme="1"/>
      <name val="Calibri"/>
      <family val="2"/>
      <scheme val="minor"/>
    </font>
    <font>
      <i/>
      <sz val="9"/>
      <color theme="1"/>
      <name val="Calibri"/>
      <family val="2"/>
      <scheme val="minor"/>
    </font>
    <font>
      <b/>
      <u/>
      <sz val="11"/>
      <color theme="1"/>
      <name val="Arial Black"/>
      <family val="2"/>
    </font>
    <font>
      <b/>
      <u/>
      <sz val="18"/>
      <color theme="1"/>
      <name val="Calibri"/>
      <family val="2"/>
      <scheme val="minor"/>
    </font>
    <font>
      <b/>
      <sz val="14"/>
      <color theme="1"/>
      <name val="Calibri"/>
      <family val="2"/>
      <scheme val="minor"/>
    </font>
    <font>
      <b/>
      <u/>
      <sz val="14"/>
      <color theme="1"/>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F2EAA7"/>
        <bgColor indexed="64"/>
      </patternFill>
    </fill>
    <fill>
      <patternFill patternType="solid">
        <fgColor theme="0" tint="-0.249977111117893"/>
        <bgColor indexed="64"/>
      </patternFill>
    </fill>
    <fill>
      <patternFill patternType="solid">
        <fgColor rgb="FFF2EAA7"/>
        <bgColor rgb="FF000000"/>
      </patternFill>
    </fill>
    <fill>
      <patternFill patternType="solid">
        <fgColor rgb="FFFFF1A8"/>
        <bgColor indexed="64"/>
      </patternFill>
    </fill>
    <fill>
      <patternFill patternType="solid">
        <fgColor theme="0" tint="-0.14999847407452621"/>
        <bgColor indexed="64"/>
      </patternFill>
    </fill>
    <fill>
      <patternFill patternType="solid">
        <fgColor rgb="FF29719C"/>
        <bgColor indexed="64"/>
      </patternFill>
    </fill>
    <fill>
      <patternFill patternType="solid">
        <fgColor rgb="FFEB4E26"/>
        <bgColor indexed="64"/>
      </patternFill>
    </fill>
    <fill>
      <patternFill patternType="solid">
        <fgColor rgb="FF86205D"/>
        <bgColor indexed="64"/>
      </patternFill>
    </fill>
    <fill>
      <patternFill patternType="solid">
        <fgColor rgb="FFDFE9F4"/>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19">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165">
    <xf numFmtId="0" fontId="0" fillId="0" borderId="0" xfId="0"/>
    <xf numFmtId="0" fontId="0" fillId="2" borderId="0" xfId="0" applyFill="1"/>
    <xf numFmtId="0" fontId="0" fillId="2" borderId="1" xfId="0" applyFill="1" applyBorder="1" applyAlignment="1">
      <alignment horizontal="left" vertical="top" wrapText="1"/>
    </xf>
    <xf numFmtId="0" fontId="0" fillId="0" borderId="0" xfId="0" applyAlignment="1">
      <alignment horizontal="left" vertical="top"/>
    </xf>
    <xf numFmtId="0" fontId="5" fillId="2" borderId="1" xfId="0" applyFont="1" applyFill="1" applyBorder="1" applyAlignment="1">
      <alignment horizontal="left" vertical="top" wrapText="1"/>
    </xf>
    <xf numFmtId="0" fontId="7" fillId="2" borderId="0" xfId="0" applyFont="1" applyFill="1"/>
    <xf numFmtId="0" fontId="7" fillId="2" borderId="0" xfId="0" applyFont="1" applyFill="1" applyAlignment="1">
      <alignment wrapText="1"/>
    </xf>
    <xf numFmtId="0" fontId="5" fillId="2" borderId="0" xfId="0" applyFont="1" applyFill="1"/>
    <xf numFmtId="0" fontId="5" fillId="0" borderId="0" xfId="0" applyFont="1"/>
    <xf numFmtId="0" fontId="5" fillId="2" borderId="1" xfId="0" applyFont="1" applyFill="1" applyBorder="1" applyAlignment="1">
      <alignment horizontal="center" vertical="center" wrapText="1"/>
    </xf>
    <xf numFmtId="0" fontId="0" fillId="2" borderId="7" xfId="0" applyFill="1" applyBorder="1" applyAlignment="1">
      <alignment vertical="top" wrapText="1"/>
    </xf>
    <xf numFmtId="0" fontId="0" fillId="2" borderId="8" xfId="0" applyFill="1" applyBorder="1" applyAlignment="1">
      <alignment vertical="top"/>
    </xf>
    <xf numFmtId="0" fontId="0" fillId="2" borderId="10" xfId="0" applyFill="1" applyBorder="1" applyAlignment="1">
      <alignment vertical="top"/>
    </xf>
    <xf numFmtId="9" fontId="0" fillId="2" borderId="7" xfId="32" applyFont="1" applyFill="1" applyBorder="1" applyAlignment="1" applyProtection="1">
      <alignment vertical="top" wrapText="1"/>
    </xf>
    <xf numFmtId="0" fontId="12" fillId="2" borderId="1" xfId="0" applyFont="1" applyFill="1" applyBorder="1" applyAlignment="1">
      <alignment horizontal="center" vertical="top"/>
    </xf>
    <xf numFmtId="0" fontId="0" fillId="3" borderId="1" xfId="0" applyFill="1" applyBorder="1" applyAlignment="1" applyProtection="1">
      <alignment horizontal="left" vertical="top" wrapText="1"/>
      <protection locked="0"/>
    </xf>
    <xf numFmtId="0" fontId="0" fillId="0" borderId="0" xfId="0" applyAlignment="1" applyProtection="1">
      <alignment vertical="top" wrapText="1"/>
      <protection locked="0"/>
    </xf>
    <xf numFmtId="0" fontId="0" fillId="0" borderId="0" xfId="0" applyProtection="1">
      <protection locked="0"/>
    </xf>
    <xf numFmtId="0" fontId="10" fillId="0" borderId="0" xfId="0" applyFont="1" applyAlignment="1" applyProtection="1">
      <alignment horizontal="left" vertical="top"/>
      <protection locked="0"/>
    </xf>
    <xf numFmtId="0" fontId="10" fillId="0" borderId="0" xfId="0" applyFont="1" applyAlignment="1" applyProtection="1">
      <alignment horizontal="left"/>
      <protection locked="0"/>
    </xf>
    <xf numFmtId="0" fontId="11" fillId="0" borderId="0" xfId="0" applyFont="1" applyProtection="1">
      <protection locked="0"/>
    </xf>
    <xf numFmtId="0" fontId="0" fillId="0" borderId="0" xfId="0" applyAlignment="1" applyProtection="1">
      <alignment vertical="top"/>
      <protection locked="0"/>
    </xf>
    <xf numFmtId="164" fontId="0" fillId="3" borderId="1" xfId="31" applyFont="1" applyFill="1" applyBorder="1" applyAlignment="1" applyProtection="1">
      <alignment wrapText="1"/>
      <protection locked="0"/>
    </xf>
    <xf numFmtId="0" fontId="0" fillId="3" borderId="1" xfId="0" applyFill="1" applyBorder="1" applyAlignment="1" applyProtection="1">
      <alignment wrapText="1"/>
      <protection locked="0"/>
    </xf>
    <xf numFmtId="0" fontId="0" fillId="2" borderId="0" xfId="0" applyFill="1" applyProtection="1">
      <protection locked="0"/>
    </xf>
    <xf numFmtId="0" fontId="0" fillId="2" borderId="1" xfId="0" applyFill="1" applyBorder="1" applyAlignment="1">
      <alignment horizontal="left" vertical="center" wrapText="1"/>
    </xf>
    <xf numFmtId="0" fontId="5" fillId="2" borderId="1" xfId="0" applyFont="1" applyFill="1" applyBorder="1" applyAlignment="1" applyProtection="1">
      <alignment horizontal="left" vertical="top" wrapText="1"/>
      <protection hidden="1"/>
    </xf>
    <xf numFmtId="164" fontId="5" fillId="2" borderId="1" xfId="31" applyFont="1" applyFill="1" applyBorder="1" applyAlignment="1" applyProtection="1">
      <alignment horizontal="left"/>
      <protection hidden="1"/>
    </xf>
    <xf numFmtId="0" fontId="5" fillId="0" borderId="0" xfId="0" applyFont="1" applyProtection="1">
      <protection hidden="1"/>
    </xf>
    <xf numFmtId="164" fontId="5" fillId="2" borderId="0" xfId="31" applyFont="1" applyFill="1" applyBorder="1" applyAlignment="1" applyProtection="1">
      <alignment horizontal="left"/>
      <protection hidden="1"/>
    </xf>
    <xf numFmtId="0" fontId="13" fillId="2" borderId="1" xfId="0" applyFont="1" applyFill="1" applyBorder="1" applyAlignment="1">
      <alignment horizontal="left" vertical="center"/>
    </xf>
    <xf numFmtId="0" fontId="0" fillId="2" borderId="1" xfId="0" applyFill="1" applyBorder="1" applyAlignment="1">
      <alignment horizontal="left" vertical="center"/>
    </xf>
    <xf numFmtId="0" fontId="0" fillId="2" borderId="1" xfId="0" quotePrefix="1" applyFill="1" applyBorder="1" applyAlignment="1">
      <alignment horizontal="left" vertical="center" wrapText="1"/>
    </xf>
    <xf numFmtId="0" fontId="0" fillId="0" borderId="1" xfId="0" applyBorder="1" applyAlignment="1">
      <alignment horizontal="left" vertical="top" wrapText="1"/>
    </xf>
    <xf numFmtId="0" fontId="8" fillId="0" borderId="1" xfId="0" applyFont="1" applyBorder="1" applyAlignment="1">
      <alignment vertical="top" wrapText="1"/>
    </xf>
    <xf numFmtId="0" fontId="0" fillId="0" borderId="1" xfId="0" applyBorder="1" applyAlignment="1">
      <alignment vertical="top" wrapText="1"/>
    </xf>
    <xf numFmtId="0" fontId="0" fillId="0" borderId="0" xfId="0" applyAlignment="1" applyProtection="1">
      <alignment horizontal="left" vertical="top" wrapText="1"/>
      <protection locked="0"/>
    </xf>
    <xf numFmtId="165" fontId="0" fillId="0" borderId="0" xfId="31" applyNumberFormat="1" applyFont="1" applyFill="1" applyBorder="1" applyAlignment="1" applyProtection="1">
      <alignment horizontal="left" vertical="top" wrapText="1"/>
      <protection hidden="1"/>
    </xf>
    <xf numFmtId="164" fontId="0" fillId="0" borderId="0" xfId="31" applyFont="1" applyFill="1" applyBorder="1" applyAlignment="1" applyProtection="1">
      <alignment horizontal="left" vertical="top" wrapText="1"/>
      <protection hidden="1"/>
    </xf>
    <xf numFmtId="165" fontId="0" fillId="0" borderId="0" xfId="0" applyNumberFormat="1"/>
    <xf numFmtId="0" fontId="10" fillId="2" borderId="0" xfId="0" applyFont="1" applyFill="1" applyAlignment="1" applyProtection="1">
      <alignment horizontal="left" vertical="top"/>
      <protection locked="0"/>
    </xf>
    <xf numFmtId="0" fontId="10" fillId="2" borderId="0" xfId="0" applyFont="1" applyFill="1" applyAlignment="1" applyProtection="1">
      <alignment horizontal="left"/>
      <protection locked="0"/>
    </xf>
    <xf numFmtId="0" fontId="6" fillId="0" borderId="0" xfId="0" applyFont="1" applyAlignment="1">
      <alignment vertical="center" wrapText="1"/>
    </xf>
    <xf numFmtId="0" fontId="0" fillId="2" borderId="0" xfId="0" applyFill="1" applyAlignment="1">
      <alignment horizontal="center"/>
    </xf>
    <xf numFmtId="0" fontId="0" fillId="0" borderId="0" xfId="0" applyAlignment="1">
      <alignment horizontal="center"/>
    </xf>
    <xf numFmtId="0" fontId="16" fillId="3" borderId="1" xfId="0" applyFont="1" applyFill="1" applyBorder="1" applyAlignment="1" applyProtection="1">
      <alignment horizontal="left" vertical="top" wrapText="1"/>
      <protection locked="0"/>
    </xf>
    <xf numFmtId="0" fontId="17" fillId="3" borderId="1" xfId="0" applyFont="1" applyFill="1" applyBorder="1" applyAlignment="1" applyProtection="1">
      <alignment horizontal="left" vertical="top" wrapText="1"/>
      <protection locked="0"/>
    </xf>
    <xf numFmtId="0" fontId="0" fillId="6" borderId="1" xfId="0" applyFill="1" applyBorder="1" applyAlignment="1" applyProtection="1">
      <alignment horizontal="left" vertical="top" wrapText="1"/>
      <protection locked="0"/>
    </xf>
    <xf numFmtId="0" fontId="5" fillId="0" borderId="1" xfId="0" applyFont="1" applyBorder="1" applyAlignment="1">
      <alignment vertical="center" wrapText="1"/>
    </xf>
    <xf numFmtId="0" fontId="18" fillId="0" borderId="1" xfId="0" applyFont="1" applyBorder="1" applyAlignment="1">
      <alignment vertical="center" wrapText="1"/>
    </xf>
    <xf numFmtId="0" fontId="5" fillId="0" borderId="1" xfId="0" applyFont="1" applyBorder="1" applyAlignment="1">
      <alignment vertical="center"/>
    </xf>
    <xf numFmtId="0" fontId="0" fillId="6" borderId="1" xfId="0" applyFill="1" applyBorder="1" applyAlignment="1">
      <alignment horizontal="left" vertical="center"/>
    </xf>
    <xf numFmtId="0" fontId="5" fillId="0" borderId="1" xfId="0" applyFont="1" applyBorder="1" applyAlignment="1">
      <alignment vertical="top" wrapText="1"/>
    </xf>
    <xf numFmtId="0" fontId="5" fillId="0" borderId="1" xfId="0" applyFont="1" applyBorder="1" applyAlignment="1">
      <alignment horizontal="left" vertical="top" wrapText="1"/>
    </xf>
    <xf numFmtId="0" fontId="13" fillId="2" borderId="1" xfId="0" applyFont="1" applyFill="1" applyBorder="1" applyAlignment="1">
      <alignment horizontal="left" vertical="center" wrapText="1"/>
    </xf>
    <xf numFmtId="0" fontId="0" fillId="2" borderId="15" xfId="0" applyFill="1" applyBorder="1"/>
    <xf numFmtId="0" fontId="0" fillId="2" borderId="16" xfId="0" applyFill="1" applyBorder="1"/>
    <xf numFmtId="0" fontId="0" fillId="2" borderId="17" xfId="0" applyFill="1" applyBorder="1"/>
    <xf numFmtId="0" fontId="0" fillId="2" borderId="18" xfId="0" applyFill="1" applyBorder="1"/>
    <xf numFmtId="0" fontId="0" fillId="2" borderId="19" xfId="0" applyFill="1" applyBorder="1"/>
    <xf numFmtId="0" fontId="14" fillId="2" borderId="0" xfId="0" applyFont="1" applyFill="1" applyAlignment="1">
      <alignment horizontal="left" vertical="top"/>
    </xf>
    <xf numFmtId="0" fontId="0" fillId="2" borderId="0" xfId="0" applyFill="1" applyAlignment="1">
      <alignment horizontal="left" indent="1"/>
    </xf>
    <xf numFmtId="0" fontId="0" fillId="2" borderId="20" xfId="0" applyFill="1" applyBorder="1"/>
    <xf numFmtId="0" fontId="0" fillId="2" borderId="21" xfId="0" applyFill="1" applyBorder="1"/>
    <xf numFmtId="0" fontId="0" fillId="2" borderId="22" xfId="0" applyFill="1" applyBorder="1"/>
    <xf numFmtId="0" fontId="0" fillId="2" borderId="0" xfId="0" applyFill="1" applyAlignment="1">
      <alignment horizontal="left" vertical="center" wrapText="1"/>
    </xf>
    <xf numFmtId="0" fontId="5" fillId="4" borderId="1" xfId="0" applyFont="1" applyFill="1" applyBorder="1" applyAlignment="1" applyProtection="1">
      <alignment horizontal="left" vertical="top" wrapText="1"/>
      <protection hidden="1"/>
    </xf>
    <xf numFmtId="164" fontId="5" fillId="4" borderId="1" xfId="31" applyFont="1" applyFill="1" applyBorder="1" applyAlignment="1" applyProtection="1">
      <alignment horizontal="left"/>
      <protection hidden="1"/>
    </xf>
    <xf numFmtId="164" fontId="5" fillId="4" borderId="1" xfId="31" applyFont="1" applyFill="1" applyBorder="1" applyAlignment="1" applyProtection="1">
      <alignment horizontal="center"/>
      <protection hidden="1"/>
    </xf>
    <xf numFmtId="0" fontId="5" fillId="4" borderId="1" xfId="0" applyFont="1" applyFill="1" applyBorder="1" applyAlignment="1" applyProtection="1">
      <alignment horizontal="center" vertical="top" wrapText="1"/>
      <protection hidden="1"/>
    </xf>
    <xf numFmtId="165" fontId="0" fillId="7" borderId="1" xfId="31" applyNumberFormat="1" applyFont="1" applyFill="1" applyBorder="1" applyAlignment="1" applyProtection="1">
      <alignment horizontal="center" vertical="top" wrapText="1"/>
      <protection hidden="1"/>
    </xf>
    <xf numFmtId="164" fontId="0" fillId="7" borderId="1" xfId="31" applyFont="1" applyFill="1" applyBorder="1" applyAlignment="1" applyProtection="1">
      <alignment horizontal="center" vertical="top" wrapText="1"/>
      <protection hidden="1"/>
    </xf>
    <xf numFmtId="0" fontId="5" fillId="7" borderId="1" xfId="0" applyFont="1" applyFill="1" applyBorder="1" applyAlignment="1">
      <alignment horizontal="center" vertical="center" wrapText="1"/>
    </xf>
    <xf numFmtId="9" fontId="0" fillId="2" borderId="0" xfId="32" applyFont="1" applyFill="1" applyBorder="1"/>
    <xf numFmtId="164" fontId="0" fillId="2" borderId="0" xfId="31" applyFont="1" applyFill="1" applyBorder="1" applyAlignment="1">
      <alignment horizontal="center"/>
    </xf>
    <xf numFmtId="0" fontId="0" fillId="2" borderId="16" xfId="0" applyFill="1" applyBorder="1" applyAlignment="1">
      <alignment horizontal="left" vertical="top"/>
    </xf>
    <xf numFmtId="0" fontId="0" fillId="2" borderId="16" xfId="0" applyFill="1" applyBorder="1" applyAlignment="1">
      <alignment horizontal="center"/>
    </xf>
    <xf numFmtId="0" fontId="0" fillId="2" borderId="0" xfId="0" applyFill="1" applyAlignment="1">
      <alignment horizontal="left" vertical="top"/>
    </xf>
    <xf numFmtId="0" fontId="1" fillId="2" borderId="0" xfId="0" applyFont="1" applyFill="1" applyAlignment="1">
      <alignment horizontal="left" vertical="top"/>
    </xf>
    <xf numFmtId="0" fontId="5" fillId="2" borderId="0" xfId="0" applyFont="1" applyFill="1" applyAlignment="1">
      <alignment horizontal="center"/>
    </xf>
    <xf numFmtId="0" fontId="0" fillId="2" borderId="0" xfId="0" applyFill="1" applyAlignment="1">
      <alignment horizontal="left" vertical="top" wrapText="1"/>
    </xf>
    <xf numFmtId="0" fontId="0" fillId="2" borderId="0" xfId="0" applyFill="1" applyAlignment="1" applyProtection="1">
      <alignment horizontal="left" vertical="top" wrapText="1"/>
      <protection locked="0"/>
    </xf>
    <xf numFmtId="0" fontId="0" fillId="2" borderId="0" xfId="0" applyFill="1" applyAlignment="1">
      <alignment wrapText="1"/>
    </xf>
    <xf numFmtId="0" fontId="7" fillId="2" borderId="19" xfId="0" applyFont="1" applyFill="1" applyBorder="1" applyAlignment="1">
      <alignment wrapText="1"/>
    </xf>
    <xf numFmtId="0" fontId="5" fillId="2" borderId="18" xfId="0" applyFont="1" applyFill="1" applyBorder="1" applyProtection="1">
      <protection hidden="1"/>
    </xf>
    <xf numFmtId="0" fontId="5" fillId="2" borderId="0" xfId="0" applyFont="1" applyFill="1" applyProtection="1">
      <protection hidden="1"/>
    </xf>
    <xf numFmtId="0" fontId="5" fillId="2" borderId="19" xfId="0" applyFont="1" applyFill="1" applyBorder="1" applyProtection="1">
      <protection hidden="1"/>
    </xf>
    <xf numFmtId="0" fontId="0" fillId="2" borderId="21" xfId="0" applyFill="1" applyBorder="1" applyAlignment="1">
      <alignment horizontal="left" vertical="top"/>
    </xf>
    <xf numFmtId="0" fontId="0" fillId="2" borderId="21" xfId="0" applyFill="1" applyBorder="1" applyAlignment="1">
      <alignment horizontal="center"/>
    </xf>
    <xf numFmtId="0" fontId="24" fillId="2" borderId="16" xfId="0" applyFont="1" applyFill="1" applyBorder="1" applyAlignment="1">
      <alignment horizontal="left" vertical="center"/>
    </xf>
    <xf numFmtId="0" fontId="25" fillId="2" borderId="0" xfId="0" applyFont="1" applyFill="1" applyAlignment="1">
      <alignment horizontal="left" vertical="top"/>
    </xf>
    <xf numFmtId="0" fontId="0" fillId="7" borderId="1" xfId="0" applyFill="1" applyBorder="1" applyAlignment="1">
      <alignment horizontal="left" vertical="center" wrapText="1"/>
    </xf>
    <xf numFmtId="0" fontId="0" fillId="7" borderId="1" xfId="0" applyFill="1" applyBorder="1" applyAlignment="1" applyProtection="1">
      <alignment horizontal="left" vertical="center" wrapText="1"/>
      <protection hidden="1"/>
    </xf>
    <xf numFmtId="0" fontId="5" fillId="2" borderId="1" xfId="0" applyFont="1" applyFill="1" applyBorder="1" applyAlignment="1">
      <alignment horizontal="center" vertical="center"/>
    </xf>
    <xf numFmtId="9" fontId="0" fillId="2" borderId="0" xfId="32" applyFont="1" applyFill="1" applyBorder="1" applyProtection="1">
      <protection locked="0"/>
    </xf>
    <xf numFmtId="0" fontId="0" fillId="2" borderId="19" xfId="0" applyFill="1" applyBorder="1" applyProtection="1">
      <protection locked="0"/>
    </xf>
    <xf numFmtId="0" fontId="1" fillId="2" borderId="0" xfId="0" applyFont="1" applyFill="1" applyAlignment="1" applyProtection="1">
      <alignment horizontal="left" vertical="top"/>
      <protection locked="0"/>
    </xf>
    <xf numFmtId="0" fontId="0" fillId="2" borderId="0" xfId="0" applyFill="1" applyAlignment="1" applyProtection="1">
      <alignment horizontal="left" vertical="center" wrapText="1"/>
      <protection locked="0"/>
    </xf>
    <xf numFmtId="0" fontId="0" fillId="2" borderId="0" xfId="0" applyFill="1" applyAlignment="1" applyProtection="1">
      <alignment horizontal="left" vertical="top"/>
      <protection locked="0"/>
    </xf>
    <xf numFmtId="0" fontId="0" fillId="2" borderId="19" xfId="0" applyFill="1" applyBorder="1" applyAlignment="1" applyProtection="1">
      <alignment wrapText="1"/>
      <protection locked="0"/>
    </xf>
    <xf numFmtId="0" fontId="0" fillId="2" borderId="18" xfId="0" applyFill="1" applyBorder="1" applyProtection="1">
      <protection locked="0"/>
    </xf>
    <xf numFmtId="0" fontId="5" fillId="2" borderId="18" xfId="0" applyFont="1" applyFill="1" applyBorder="1"/>
    <xf numFmtId="0" fontId="5" fillId="2" borderId="19" xfId="0" applyFont="1" applyFill="1" applyBorder="1" applyProtection="1">
      <protection locked="0"/>
    </xf>
    <xf numFmtId="0" fontId="5" fillId="2" borderId="0" xfId="0" applyFont="1" applyFill="1" applyAlignment="1" applyProtection="1">
      <alignment horizontal="left" vertical="top" wrapText="1"/>
      <protection hidden="1"/>
    </xf>
    <xf numFmtId="0" fontId="0" fillId="0" borderId="19" xfId="0" applyBorder="1"/>
    <xf numFmtId="0" fontId="5" fillId="2" borderId="5" xfId="0" applyFont="1" applyFill="1" applyBorder="1" applyAlignment="1">
      <alignment vertical="top"/>
    </xf>
    <xf numFmtId="0" fontId="5" fillId="2" borderId="8" xfId="0" applyFont="1" applyFill="1" applyBorder="1" applyAlignment="1">
      <alignment vertical="top"/>
    </xf>
    <xf numFmtId="0" fontId="5" fillId="2" borderId="10" xfId="0" applyFont="1" applyFill="1" applyBorder="1" applyAlignment="1">
      <alignment vertical="top"/>
    </xf>
    <xf numFmtId="9" fontId="0" fillId="2" borderId="0" xfId="32" applyFont="1" applyFill="1" applyBorder="1" applyAlignment="1" applyProtection="1">
      <alignment vertical="top" wrapText="1"/>
    </xf>
    <xf numFmtId="0" fontId="0" fillId="2" borderId="15" xfId="0" applyFill="1" applyBorder="1" applyProtection="1">
      <protection locked="0"/>
    </xf>
    <xf numFmtId="0" fontId="0" fillId="2" borderId="16" xfId="0" applyFill="1" applyBorder="1" applyAlignment="1" applyProtection="1">
      <alignment vertical="top"/>
      <protection locked="0"/>
    </xf>
    <xf numFmtId="0" fontId="0" fillId="2" borderId="16" xfId="0" applyFill="1" applyBorder="1" applyAlignment="1" applyProtection="1">
      <alignment vertical="top" wrapText="1"/>
      <protection locked="0"/>
    </xf>
    <xf numFmtId="0" fontId="0" fillId="2" borderId="16" xfId="0" applyFill="1" applyBorder="1" applyProtection="1">
      <protection locked="0"/>
    </xf>
    <xf numFmtId="0" fontId="0" fillId="2" borderId="17" xfId="0" applyFill="1" applyBorder="1" applyProtection="1">
      <protection locked="0"/>
    </xf>
    <xf numFmtId="0" fontId="0" fillId="2" borderId="0" xfId="0" applyFill="1" applyAlignment="1">
      <alignment vertical="top" wrapText="1"/>
    </xf>
    <xf numFmtId="0" fontId="0" fillId="2" borderId="0" xfId="0" applyFill="1" applyAlignment="1">
      <alignment vertical="top"/>
    </xf>
    <xf numFmtId="0" fontId="9" fillId="2" borderId="0" xfId="0" applyFont="1" applyFill="1" applyAlignment="1" applyProtection="1">
      <alignment horizontal="left"/>
      <protection locked="0"/>
    </xf>
    <xf numFmtId="0" fontId="0" fillId="2" borderId="0" xfId="0" applyFill="1" applyAlignment="1" applyProtection="1">
      <alignment vertical="top"/>
      <protection locked="0"/>
    </xf>
    <xf numFmtId="0" fontId="0" fillId="2" borderId="0" xfId="0" applyFill="1" applyAlignment="1" applyProtection="1">
      <alignment vertical="top" wrapText="1"/>
      <protection locked="0"/>
    </xf>
    <xf numFmtId="0" fontId="0" fillId="2" borderId="20" xfId="0" applyFill="1" applyBorder="1" applyProtection="1">
      <protection locked="0"/>
    </xf>
    <xf numFmtId="0" fontId="0" fillId="2" borderId="21" xfId="0" applyFill="1" applyBorder="1" applyAlignment="1" applyProtection="1">
      <alignment vertical="top"/>
      <protection locked="0"/>
    </xf>
    <xf numFmtId="0" fontId="0" fillId="2" borderId="21" xfId="0" applyFill="1" applyBorder="1" applyAlignment="1" applyProtection="1">
      <alignment vertical="top" wrapText="1"/>
      <protection locked="0"/>
    </xf>
    <xf numFmtId="0" fontId="0" fillId="2" borderId="21" xfId="0" applyFill="1" applyBorder="1" applyProtection="1">
      <protection locked="0"/>
    </xf>
    <xf numFmtId="0" fontId="0" fillId="2" borderId="22" xfId="0" applyFill="1" applyBorder="1" applyProtection="1">
      <protection locked="0"/>
    </xf>
    <xf numFmtId="0" fontId="26" fillId="2" borderId="0" xfId="0" applyFont="1" applyFill="1" applyAlignment="1" applyProtection="1">
      <alignment vertical="top"/>
      <protection locked="0"/>
    </xf>
    <xf numFmtId="0" fontId="0" fillId="7" borderId="0" xfId="0" applyFill="1" applyAlignment="1" applyProtection="1">
      <alignment vertical="top" wrapText="1"/>
      <protection hidden="1"/>
    </xf>
    <xf numFmtId="0" fontId="0" fillId="7" borderId="11" xfId="0" applyFill="1" applyBorder="1" applyAlignment="1" applyProtection="1">
      <alignment vertical="top" wrapText="1"/>
      <protection hidden="1"/>
    </xf>
    <xf numFmtId="9" fontId="0" fillId="7" borderId="9" xfId="32" applyFont="1" applyFill="1" applyBorder="1" applyAlignment="1" applyProtection="1">
      <alignment vertical="top" wrapText="1"/>
      <protection hidden="1"/>
    </xf>
    <xf numFmtId="9" fontId="0" fillId="7" borderId="4" xfId="32" applyFont="1" applyFill="1" applyBorder="1" applyAlignment="1" applyProtection="1">
      <alignment vertical="top" wrapText="1"/>
      <protection hidden="1"/>
    </xf>
    <xf numFmtId="0" fontId="27" fillId="2" borderId="0" xfId="0" applyFont="1" applyFill="1" applyAlignment="1">
      <alignment horizontal="left" vertical="top"/>
    </xf>
    <xf numFmtId="0" fontId="5" fillId="0" borderId="0" xfId="0" applyFont="1" applyProtection="1">
      <protection locked="0"/>
    </xf>
    <xf numFmtId="9" fontId="0" fillId="2" borderId="21" xfId="32" applyFont="1" applyFill="1" applyBorder="1"/>
    <xf numFmtId="0" fontId="8" fillId="0" borderId="0" xfId="0" applyFont="1" applyAlignment="1">
      <alignment vertical="top" wrapText="1"/>
    </xf>
    <xf numFmtId="0" fontId="5" fillId="2" borderId="1" xfId="0" applyFont="1" applyFill="1" applyBorder="1" applyAlignment="1">
      <alignment vertical="top"/>
    </xf>
    <xf numFmtId="0" fontId="0" fillId="2" borderId="1" xfId="0" applyFill="1" applyBorder="1" applyAlignment="1">
      <alignment vertical="top" wrapText="1"/>
    </xf>
    <xf numFmtId="165" fontId="0" fillId="7" borderId="1" xfId="0" applyNumberFormat="1" applyFill="1" applyBorder="1" applyProtection="1">
      <protection hidden="1"/>
    </xf>
    <xf numFmtId="0" fontId="0" fillId="7" borderId="1" xfId="0" applyFill="1" applyBorder="1" applyAlignment="1">
      <alignment horizontal="left" vertical="top" wrapText="1"/>
    </xf>
    <xf numFmtId="166" fontId="0" fillId="3" borderId="1" xfId="0" applyNumberFormat="1" applyFill="1" applyBorder="1" applyAlignment="1" applyProtection="1">
      <alignment horizontal="center" vertical="top" wrapText="1"/>
      <protection locked="0"/>
    </xf>
    <xf numFmtId="0" fontId="0" fillId="3" borderId="1" xfId="0" applyFill="1" applyBorder="1" applyAlignment="1" applyProtection="1">
      <alignment horizontal="center" vertical="top" wrapText="1"/>
      <protection locked="0"/>
    </xf>
    <xf numFmtId="1" fontId="15" fillId="5" borderId="1" xfId="0" applyNumberFormat="1" applyFont="1" applyFill="1" applyBorder="1" applyAlignment="1" applyProtection="1">
      <alignment horizontal="center" vertical="top" wrapText="1"/>
      <protection locked="0"/>
    </xf>
    <xf numFmtId="0" fontId="13" fillId="8" borderId="14" xfId="0" applyFont="1" applyFill="1" applyBorder="1" applyAlignment="1">
      <alignment horizontal="left" vertical="center"/>
    </xf>
    <xf numFmtId="0" fontId="13" fillId="9" borderId="14" xfId="0" applyFont="1" applyFill="1" applyBorder="1" applyAlignment="1">
      <alignment horizontal="left" vertical="center"/>
    </xf>
    <xf numFmtId="0" fontId="20" fillId="10" borderId="14" xfId="0" applyFont="1" applyFill="1" applyBorder="1" applyAlignment="1">
      <alignment horizontal="left" vertical="center"/>
    </xf>
    <xf numFmtId="0" fontId="13" fillId="11" borderId="14" xfId="0" applyFont="1" applyFill="1" applyBorder="1" applyAlignment="1">
      <alignment horizontal="left" vertical="center"/>
    </xf>
    <xf numFmtId="0" fontId="13" fillId="7" borderId="23" xfId="0" applyFont="1" applyFill="1" applyBorder="1" applyAlignment="1">
      <alignment horizontal="center"/>
    </xf>
    <xf numFmtId="0" fontId="13" fillId="7" borderId="24" xfId="0" applyFont="1" applyFill="1" applyBorder="1" applyAlignment="1">
      <alignment horizontal="center"/>
    </xf>
    <xf numFmtId="0" fontId="13" fillId="7" borderId="25" xfId="0" applyFont="1" applyFill="1" applyBorder="1" applyAlignment="1">
      <alignment horizontal="center"/>
    </xf>
    <xf numFmtId="0" fontId="5" fillId="7" borderId="2"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21" fillId="2" borderId="0" xfId="0" applyFont="1" applyFill="1" applyAlignment="1">
      <alignment horizontal="center" vertical="center" wrapText="1"/>
    </xf>
    <xf numFmtId="0" fontId="5" fillId="2" borderId="1" xfId="0" applyFont="1" applyFill="1" applyBorder="1" applyAlignment="1">
      <alignment horizontal="center" vertical="top"/>
    </xf>
    <xf numFmtId="0" fontId="5" fillId="2" borderId="2" xfId="0" applyFont="1" applyFill="1" applyBorder="1" applyAlignment="1">
      <alignment horizontal="left" vertical="top" wrapText="1"/>
    </xf>
    <xf numFmtId="0" fontId="5" fillId="2" borderId="12" xfId="0" applyFont="1" applyFill="1" applyBorder="1" applyAlignment="1">
      <alignment horizontal="left" vertical="top" wrapText="1"/>
    </xf>
    <xf numFmtId="0" fontId="5" fillId="2" borderId="3" xfId="0" applyFont="1" applyFill="1" applyBorder="1" applyAlignment="1">
      <alignment horizontal="left" vertical="top" wrapText="1"/>
    </xf>
    <xf numFmtId="0" fontId="0" fillId="2" borderId="8" xfId="0" applyFill="1" applyBorder="1" applyAlignment="1">
      <alignment horizontal="center" vertical="center" wrapText="1"/>
    </xf>
    <xf numFmtId="0" fontId="0" fillId="6" borderId="13" xfId="0" applyFill="1" applyBorder="1" applyAlignment="1" applyProtection="1">
      <alignment horizontal="center" vertical="top" wrapText="1"/>
      <protection locked="0"/>
    </xf>
    <xf numFmtId="0" fontId="0" fillId="6" borderId="14" xfId="0" applyFill="1" applyBorder="1" applyAlignment="1" applyProtection="1">
      <alignment horizontal="center" vertical="top" wrapText="1"/>
      <protection locked="0"/>
    </xf>
    <xf numFmtId="0" fontId="0" fillId="2" borderId="5" xfId="0" applyFill="1" applyBorder="1" applyAlignment="1">
      <alignment horizontal="center" vertical="top"/>
    </xf>
    <xf numFmtId="0" fontId="0" fillId="2" borderId="6" xfId="0" applyFill="1" applyBorder="1" applyAlignment="1">
      <alignment horizontal="center" vertical="top"/>
    </xf>
    <xf numFmtId="0" fontId="0" fillId="0" borderId="13" xfId="0" applyBorder="1" applyAlignment="1">
      <alignment horizontal="left" vertical="top" wrapText="1"/>
    </xf>
    <xf numFmtId="0" fontId="0" fillId="0" borderId="14" xfId="0" applyBorder="1" applyAlignment="1">
      <alignment horizontal="left" vertical="top"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0" fillId="7" borderId="13" xfId="0" applyFill="1" applyBorder="1" applyAlignment="1">
      <alignment horizontal="left" vertical="center" wrapText="1"/>
    </xf>
    <xf numFmtId="0" fontId="0" fillId="7" borderId="14" xfId="0" applyFill="1" applyBorder="1" applyAlignment="1">
      <alignment horizontal="left" vertical="center" wrapText="1"/>
    </xf>
  </cellXfs>
  <cellStyles count="219">
    <cellStyle name="Comma" xfId="31" builtinId="3"/>
    <cellStyle name="Followed Hyperlink" xfId="202" builtinId="9" hidden="1"/>
    <cellStyle name="Followed Hyperlink" xfId="210" builtinId="9" hidden="1"/>
    <cellStyle name="Followed Hyperlink" xfId="218" builtinId="9" hidden="1"/>
    <cellStyle name="Followed Hyperlink" xfId="212" builtinId="9" hidden="1"/>
    <cellStyle name="Followed Hyperlink" xfId="204" builtinId="9" hidden="1"/>
    <cellStyle name="Followed Hyperlink" xfId="196" builtinId="9" hidden="1"/>
    <cellStyle name="Followed Hyperlink" xfId="188" builtinId="9" hidden="1"/>
    <cellStyle name="Followed Hyperlink" xfId="180" builtinId="9" hidden="1"/>
    <cellStyle name="Followed Hyperlink" xfId="172" builtinId="9" hidden="1"/>
    <cellStyle name="Followed Hyperlink" xfId="164" builtinId="9" hidden="1"/>
    <cellStyle name="Followed Hyperlink" xfId="156" builtinId="9" hidden="1"/>
    <cellStyle name="Followed Hyperlink" xfId="148" builtinId="9" hidden="1"/>
    <cellStyle name="Followed Hyperlink" xfId="140" builtinId="9" hidden="1"/>
    <cellStyle name="Followed Hyperlink" xfId="132" builtinId="9" hidden="1"/>
    <cellStyle name="Followed Hyperlink" xfId="124" builtinId="9" hidden="1"/>
    <cellStyle name="Followed Hyperlink" xfId="116" builtinId="9" hidden="1"/>
    <cellStyle name="Followed Hyperlink" xfId="108" builtinId="9" hidden="1"/>
    <cellStyle name="Followed Hyperlink" xfId="100" builtinId="9" hidden="1"/>
    <cellStyle name="Followed Hyperlink" xfId="92" builtinId="9" hidden="1"/>
    <cellStyle name="Followed Hyperlink" xfId="84" builtinId="9" hidden="1"/>
    <cellStyle name="Followed Hyperlink" xfId="76" builtinId="9" hidden="1"/>
    <cellStyle name="Followed Hyperlink" xfId="68" builtinId="9" hidden="1"/>
    <cellStyle name="Followed Hyperlink" xfId="26" builtinId="9" hidden="1"/>
    <cellStyle name="Followed Hyperlink" xfId="34" builtinId="9" hidden="1"/>
    <cellStyle name="Followed Hyperlink" xfId="38" builtinId="9" hidden="1"/>
    <cellStyle name="Followed Hyperlink" xfId="44" builtinId="9" hidden="1"/>
    <cellStyle name="Followed Hyperlink" xfId="50" builtinId="9" hidden="1"/>
    <cellStyle name="Followed Hyperlink" xfId="54" builtinId="9" hidden="1"/>
    <cellStyle name="Followed Hyperlink" xfId="60" builtinId="9" hidden="1"/>
    <cellStyle name="Followed Hyperlink" xfId="66" builtinId="9" hidden="1"/>
    <cellStyle name="Followed Hyperlink" xfId="56" builtinId="9" hidden="1"/>
    <cellStyle name="Followed Hyperlink" xfId="40" builtinId="9" hidden="1"/>
    <cellStyle name="Followed Hyperlink" xfId="22" builtinId="9" hidden="1"/>
    <cellStyle name="Followed Hyperlink" xfId="12" builtinId="9" hidden="1"/>
    <cellStyle name="Followed Hyperlink" xfId="18" builtinId="9" hidden="1"/>
    <cellStyle name="Followed Hyperlink" xfId="14" builtinId="9" hidden="1"/>
    <cellStyle name="Followed Hyperlink" xfId="8" builtinId="9" hidden="1"/>
    <cellStyle name="Followed Hyperlink" xfId="2" builtinId="9" hidden="1"/>
    <cellStyle name="Followed Hyperlink" xfId="4" builtinId="9" hidden="1"/>
    <cellStyle name="Followed Hyperlink" xfId="6" builtinId="9" hidden="1"/>
    <cellStyle name="Followed Hyperlink" xfId="20" builtinId="9" hidden="1"/>
    <cellStyle name="Followed Hyperlink" xfId="16" builtinId="9" hidden="1"/>
    <cellStyle name="Followed Hyperlink" xfId="10" builtinId="9" hidden="1"/>
    <cellStyle name="Followed Hyperlink" xfId="30" builtinId="9" hidden="1"/>
    <cellStyle name="Followed Hyperlink" xfId="48" builtinId="9" hidden="1"/>
    <cellStyle name="Followed Hyperlink" xfId="64" builtinId="9" hidden="1"/>
    <cellStyle name="Followed Hyperlink" xfId="62" builtinId="9" hidden="1"/>
    <cellStyle name="Followed Hyperlink" xfId="58" builtinId="9" hidden="1"/>
    <cellStyle name="Followed Hyperlink" xfId="52" builtinId="9" hidden="1"/>
    <cellStyle name="Followed Hyperlink" xfId="46" builtinId="9" hidden="1"/>
    <cellStyle name="Followed Hyperlink" xfId="42" builtinId="9" hidden="1"/>
    <cellStyle name="Followed Hyperlink" xfId="36" builtinId="9" hidden="1"/>
    <cellStyle name="Followed Hyperlink" xfId="28" builtinId="9" hidden="1"/>
    <cellStyle name="Followed Hyperlink" xfId="24" builtinId="9" hidden="1"/>
    <cellStyle name="Followed Hyperlink" xfId="72" builtinId="9" hidden="1"/>
    <cellStyle name="Followed Hyperlink" xfId="80" builtinId="9" hidden="1"/>
    <cellStyle name="Followed Hyperlink" xfId="88" builtinId="9" hidden="1"/>
    <cellStyle name="Followed Hyperlink" xfId="96" builtinId="9" hidden="1"/>
    <cellStyle name="Followed Hyperlink" xfId="104" builtinId="9" hidden="1"/>
    <cellStyle name="Followed Hyperlink" xfId="112" builtinId="9" hidden="1"/>
    <cellStyle name="Followed Hyperlink" xfId="120" builtinId="9" hidden="1"/>
    <cellStyle name="Followed Hyperlink" xfId="128" builtinId="9" hidden="1"/>
    <cellStyle name="Followed Hyperlink" xfId="136" builtinId="9" hidden="1"/>
    <cellStyle name="Followed Hyperlink" xfId="144" builtinId="9" hidden="1"/>
    <cellStyle name="Followed Hyperlink" xfId="152" builtinId="9" hidden="1"/>
    <cellStyle name="Followed Hyperlink" xfId="160" builtinId="9" hidden="1"/>
    <cellStyle name="Followed Hyperlink" xfId="168" builtinId="9" hidden="1"/>
    <cellStyle name="Followed Hyperlink" xfId="176" builtinId="9" hidden="1"/>
    <cellStyle name="Followed Hyperlink" xfId="184" builtinId="9" hidden="1"/>
    <cellStyle name="Followed Hyperlink" xfId="192" builtinId="9" hidden="1"/>
    <cellStyle name="Followed Hyperlink" xfId="200" builtinId="9" hidden="1"/>
    <cellStyle name="Followed Hyperlink" xfId="208" builtinId="9" hidden="1"/>
    <cellStyle name="Followed Hyperlink" xfId="216" builtinId="9" hidden="1"/>
    <cellStyle name="Followed Hyperlink" xfId="214" builtinId="9" hidden="1"/>
    <cellStyle name="Followed Hyperlink" xfId="206" builtinId="9" hidden="1"/>
    <cellStyle name="Followed Hyperlink" xfId="198" builtinId="9" hidden="1"/>
    <cellStyle name="Followed Hyperlink" xfId="114" builtinId="9" hidden="1"/>
    <cellStyle name="Followed Hyperlink" xfId="118" builtinId="9" hidden="1"/>
    <cellStyle name="Followed Hyperlink" xfId="122" builtinId="9" hidden="1"/>
    <cellStyle name="Followed Hyperlink" xfId="130" builtinId="9" hidden="1"/>
    <cellStyle name="Followed Hyperlink" xfId="134" builtinId="9" hidden="1"/>
    <cellStyle name="Followed Hyperlink" xfId="138" builtinId="9" hidden="1"/>
    <cellStyle name="Followed Hyperlink" xfId="146" builtinId="9" hidden="1"/>
    <cellStyle name="Followed Hyperlink" xfId="150" builtinId="9" hidden="1"/>
    <cellStyle name="Followed Hyperlink" xfId="154" builtinId="9" hidden="1"/>
    <cellStyle name="Followed Hyperlink" xfId="162" builtinId="9" hidden="1"/>
    <cellStyle name="Followed Hyperlink" xfId="166" builtinId="9" hidden="1"/>
    <cellStyle name="Followed Hyperlink" xfId="170" builtinId="9" hidden="1"/>
    <cellStyle name="Followed Hyperlink" xfId="178" builtinId="9" hidden="1"/>
    <cellStyle name="Followed Hyperlink" xfId="182" builtinId="9" hidden="1"/>
    <cellStyle name="Followed Hyperlink" xfId="186" builtinId="9" hidden="1"/>
    <cellStyle name="Followed Hyperlink" xfId="194" builtinId="9" hidden="1"/>
    <cellStyle name="Followed Hyperlink" xfId="190" builtinId="9" hidden="1"/>
    <cellStyle name="Followed Hyperlink" xfId="174" builtinId="9" hidden="1"/>
    <cellStyle name="Followed Hyperlink" xfId="158" builtinId="9" hidden="1"/>
    <cellStyle name="Followed Hyperlink" xfId="142" builtinId="9" hidden="1"/>
    <cellStyle name="Followed Hyperlink" xfId="126" builtinId="9" hidden="1"/>
    <cellStyle name="Followed Hyperlink" xfId="110" builtinId="9" hidden="1"/>
    <cellStyle name="Followed Hyperlink" xfId="86" builtinId="9" hidden="1"/>
    <cellStyle name="Followed Hyperlink" xfId="90" builtinId="9" hidden="1"/>
    <cellStyle name="Followed Hyperlink" xfId="98" builtinId="9" hidden="1"/>
    <cellStyle name="Followed Hyperlink" xfId="102" builtinId="9" hidden="1"/>
    <cellStyle name="Followed Hyperlink" xfId="106" builtinId="9" hidden="1"/>
    <cellStyle name="Followed Hyperlink" xfId="94" builtinId="9" hidden="1"/>
    <cellStyle name="Followed Hyperlink" xfId="78" builtinId="9" hidden="1"/>
    <cellStyle name="Followed Hyperlink" xfId="82" builtinId="9" hidden="1"/>
    <cellStyle name="Followed Hyperlink" xfId="74" builtinId="9" hidden="1"/>
    <cellStyle name="Followed Hyperlink" xfId="70" builtinId="9" hidden="1"/>
    <cellStyle name="Hyperlink" xfId="179" builtinId="8" hidden="1"/>
    <cellStyle name="Hyperlink" xfId="171" builtinId="8" hidden="1"/>
    <cellStyle name="Hyperlink" xfId="163" builtinId="8" hidden="1"/>
    <cellStyle name="Hyperlink" xfId="147" builtinId="8" hidden="1"/>
    <cellStyle name="Hyperlink" xfId="139" builtinId="8" hidden="1"/>
    <cellStyle name="Hyperlink" xfId="131" builtinId="8" hidden="1"/>
    <cellStyle name="Hyperlink" xfId="115" builtinId="8" hidden="1"/>
    <cellStyle name="Hyperlink" xfId="107" builtinId="8" hidden="1"/>
    <cellStyle name="Hyperlink" xfId="99" builtinId="8" hidden="1"/>
    <cellStyle name="Hyperlink" xfId="47" builtinId="8" hidden="1"/>
    <cellStyle name="Hyperlink" xfId="49" builtinId="8" hidden="1"/>
    <cellStyle name="Hyperlink" xfId="51" builtinId="8" hidden="1"/>
    <cellStyle name="Hyperlink" xfId="55" builtinId="8" hidden="1"/>
    <cellStyle name="Hyperlink" xfId="57" builtinId="8" hidden="1"/>
    <cellStyle name="Hyperlink" xfId="61" builtinId="8" hidden="1"/>
    <cellStyle name="Hyperlink" xfId="65" builtinId="8" hidden="1"/>
    <cellStyle name="Hyperlink" xfId="67" builtinId="8" hidden="1"/>
    <cellStyle name="Hyperlink" xfId="69" builtinId="8" hidden="1"/>
    <cellStyle name="Hyperlink" xfId="73" builtinId="8" hidden="1"/>
    <cellStyle name="Hyperlink" xfId="77" builtinId="8" hidden="1"/>
    <cellStyle name="Hyperlink" xfId="79" builtinId="8" hidden="1"/>
    <cellStyle name="Hyperlink" xfId="83" builtinId="8" hidden="1"/>
    <cellStyle name="Hyperlink" xfId="85" builtinId="8" hidden="1"/>
    <cellStyle name="Hyperlink" xfId="87" builtinId="8" hidden="1"/>
    <cellStyle name="Hyperlink" xfId="93" builtinId="8" hidden="1"/>
    <cellStyle name="Hyperlink" xfId="95" builtinId="8" hidden="1"/>
    <cellStyle name="Hyperlink" xfId="97" builtinId="8" hidden="1"/>
    <cellStyle name="Hyperlink" xfId="75" builtinId="8" hidden="1"/>
    <cellStyle name="Hyperlink" xfId="59" builtinId="8" hidden="1"/>
    <cellStyle name="Hyperlink" xfId="43" builtinId="8" hidden="1"/>
    <cellStyle name="Hyperlink" xfId="21" builtinId="8" hidden="1"/>
    <cellStyle name="Hyperlink" xfId="23" builtinId="8" hidden="1"/>
    <cellStyle name="Hyperlink" xfId="27" builtinId="8" hidden="1"/>
    <cellStyle name="Hyperlink" xfId="33" builtinId="8" hidden="1"/>
    <cellStyle name="Hyperlink" xfId="35" builtinId="8" hidden="1"/>
    <cellStyle name="Hyperlink" xfId="37" builtinId="8" hidden="1"/>
    <cellStyle name="Hyperlink" xfId="41" builtinId="8" hidden="1"/>
    <cellStyle name="Hyperlink" xfId="25" builtinId="8" hidden="1"/>
    <cellStyle name="Hyperlink" xfId="9" builtinId="8" hidden="1"/>
    <cellStyle name="Hyperlink" xfId="13" builtinId="8" hidden="1"/>
    <cellStyle name="Hyperlink" xfId="15" builtinId="8" hidden="1"/>
    <cellStyle name="Hyperlink" xfId="17" builtinId="8" hidden="1"/>
    <cellStyle name="Hyperlink" xfId="7" builtinId="8" hidden="1"/>
    <cellStyle name="Hyperlink" xfId="3" builtinId="8" hidden="1"/>
    <cellStyle name="Hyperlink" xfId="1" builtinId="8" hidden="1"/>
    <cellStyle name="Hyperlink" xfId="5" builtinId="8" hidden="1"/>
    <cellStyle name="Hyperlink" xfId="11" builtinId="8" hidden="1"/>
    <cellStyle name="Hyperlink" xfId="39" builtinId="8" hidden="1"/>
    <cellStyle name="Hyperlink" xfId="29" builtinId="8" hidden="1"/>
    <cellStyle name="Hyperlink" xfId="19" builtinId="8" hidden="1"/>
    <cellStyle name="Hyperlink" xfId="91" builtinId="8" hidden="1"/>
    <cellStyle name="Hyperlink" xfId="89" builtinId="8" hidden="1"/>
    <cellStyle name="Hyperlink" xfId="81" builtinId="8" hidden="1"/>
    <cellStyle name="Hyperlink" xfId="71" builtinId="8" hidden="1"/>
    <cellStyle name="Hyperlink" xfId="63" builtinId="8" hidden="1"/>
    <cellStyle name="Hyperlink" xfId="53" builtinId="8" hidden="1"/>
    <cellStyle name="Hyperlink" xfId="45" builtinId="8" hidden="1"/>
    <cellStyle name="Hyperlink" xfId="123" builtinId="8" hidden="1"/>
    <cellStyle name="Hyperlink" xfId="155" builtinId="8" hidden="1"/>
    <cellStyle name="Hyperlink" xfId="187" builtinId="8" hidden="1"/>
    <cellStyle name="Hyperlink" xfId="157" builtinId="8" hidden="1"/>
    <cellStyle name="Hyperlink" xfId="159" builtinId="8" hidden="1"/>
    <cellStyle name="Hyperlink" xfId="161" builtinId="8" hidden="1"/>
    <cellStyle name="Hyperlink" xfId="165" builtinId="8" hidden="1"/>
    <cellStyle name="Hyperlink" xfId="167" builtinId="8" hidden="1"/>
    <cellStyle name="Hyperlink" xfId="169" builtinId="8" hidden="1"/>
    <cellStyle name="Hyperlink" xfId="173" builtinId="8" hidden="1"/>
    <cellStyle name="Hyperlink" xfId="177" builtinId="8" hidden="1"/>
    <cellStyle name="Hyperlink" xfId="181" builtinId="8" hidden="1"/>
    <cellStyle name="Hyperlink" xfId="183" builtinId="8" hidden="1"/>
    <cellStyle name="Hyperlink" xfId="185" builtinId="8" hidden="1"/>
    <cellStyle name="Hyperlink" xfId="189" builtinId="8" hidden="1"/>
    <cellStyle name="Hyperlink" xfId="191" builtinId="8" hidden="1"/>
    <cellStyle name="Hyperlink" xfId="193" builtinId="8" hidden="1"/>
    <cellStyle name="Hyperlink" xfId="199" builtinId="8" hidden="1"/>
    <cellStyle name="Hyperlink" xfId="201" builtinId="8" hidden="1"/>
    <cellStyle name="Hyperlink" xfId="205" builtinId="8" hidden="1"/>
    <cellStyle name="Hyperlink" xfId="207" builtinId="8" hidden="1"/>
    <cellStyle name="Hyperlink" xfId="209" builtinId="8" hidden="1"/>
    <cellStyle name="Hyperlink" xfId="213" builtinId="8" hidden="1"/>
    <cellStyle name="Hyperlink" xfId="215" builtinId="8" hidden="1"/>
    <cellStyle name="Hyperlink" xfId="211" builtinId="8" hidden="1"/>
    <cellStyle name="Hyperlink" xfId="203" builtinId="8" hidden="1"/>
    <cellStyle name="Hyperlink" xfId="195" builtinId="8" hidden="1"/>
    <cellStyle name="Hyperlink" xfId="217" builtinId="8" hidden="1"/>
    <cellStyle name="Hyperlink" xfId="197" builtinId="8" hidden="1"/>
    <cellStyle name="Hyperlink" xfId="175" builtinId="8" hidden="1"/>
    <cellStyle name="Hyperlink" xfId="153" builtinId="8" hidden="1"/>
    <cellStyle name="Hyperlink" xfId="125" builtinId="8" hidden="1"/>
    <cellStyle name="Hyperlink" xfId="127" builtinId="8" hidden="1"/>
    <cellStyle name="Hyperlink" xfId="129" builtinId="8" hidden="1"/>
    <cellStyle name="Hyperlink" xfId="135" builtinId="8" hidden="1"/>
    <cellStyle name="Hyperlink" xfId="137" builtinId="8" hidden="1"/>
    <cellStyle name="Hyperlink" xfId="141" builtinId="8" hidden="1"/>
    <cellStyle name="Hyperlink" xfId="143" builtinId="8" hidden="1"/>
    <cellStyle name="Hyperlink" xfId="145" builtinId="8" hidden="1"/>
    <cellStyle name="Hyperlink" xfId="149" builtinId="8" hidden="1"/>
    <cellStyle name="Hyperlink" xfId="151" builtinId="8" hidden="1"/>
    <cellStyle name="Hyperlink" xfId="133" builtinId="8" hidden="1"/>
    <cellStyle name="Hyperlink" xfId="111" builtinId="8" hidden="1"/>
    <cellStyle name="Hyperlink" xfId="113" builtinId="8" hidden="1"/>
    <cellStyle name="Hyperlink" xfId="117" builtinId="8" hidden="1"/>
    <cellStyle name="Hyperlink" xfId="119" builtinId="8" hidden="1"/>
    <cellStyle name="Hyperlink" xfId="121" builtinId="8" hidden="1"/>
    <cellStyle name="Hyperlink" xfId="105" builtinId="8" hidden="1"/>
    <cellStyle name="Hyperlink" xfId="109" builtinId="8" hidden="1"/>
    <cellStyle name="Hyperlink" xfId="103" builtinId="8" hidden="1"/>
    <cellStyle name="Hyperlink" xfId="101" builtinId="8" hidden="1"/>
    <cellStyle name="Normal" xfId="0" builtinId="0"/>
    <cellStyle name="Percent" xfId="32" builtinId="5"/>
  </cellStyles>
  <dxfs count="1">
    <dxf>
      <font>
        <color theme="1"/>
      </font>
      <fill>
        <patternFill>
          <bgColor theme="3" tint="0.39994506668294322"/>
        </patternFill>
      </fill>
    </dxf>
  </dxfs>
  <tableStyles count="0" defaultTableStyle="TableStyleMedium2" defaultPivotStyle="PivotStyleLight16"/>
  <colors>
    <mruColors>
      <color rgb="FF86205D"/>
      <color rgb="FF29719C"/>
      <color rgb="FFEB4E26"/>
      <color rgb="FFDFE9F4"/>
      <color rgb="FFFFF1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4762</xdr:colOff>
      <xdr:row>1</xdr:row>
      <xdr:rowOff>211931</xdr:rowOff>
    </xdr:from>
    <xdr:to>
      <xdr:col>7</xdr:col>
      <xdr:colOff>533400</xdr:colOff>
      <xdr:row>3</xdr:row>
      <xdr:rowOff>259866</xdr:rowOff>
    </xdr:to>
    <xdr:pic>
      <xdr:nvPicPr>
        <xdr:cNvPr id="5" name="Picture 4">
          <a:extLst>
            <a:ext uri="{FF2B5EF4-FFF2-40B4-BE49-F238E27FC236}">
              <a16:creationId xmlns:a16="http://schemas.microsoft.com/office/drawing/2014/main" id="{D76BA437-D0F0-C72F-72A0-4D74C36A7087}"/>
            </a:ext>
          </a:extLst>
        </xdr:cNvPr>
        <xdr:cNvPicPr>
          <a:picLocks noChangeAspect="1"/>
        </xdr:cNvPicPr>
      </xdr:nvPicPr>
      <xdr:blipFill>
        <a:blip xmlns:r="http://schemas.openxmlformats.org/officeDocument/2006/relationships" r:embed="rId1"/>
        <a:stretch>
          <a:fillRect/>
        </a:stretch>
      </xdr:blipFill>
      <xdr:spPr>
        <a:xfrm>
          <a:off x="9863137" y="402431"/>
          <a:ext cx="2826544" cy="9885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1172369</xdr:colOff>
      <xdr:row>1</xdr:row>
      <xdr:rowOff>453665</xdr:rowOff>
    </xdr:from>
    <xdr:to>
      <xdr:col>10</xdr:col>
      <xdr:colOff>36369</xdr:colOff>
      <xdr:row>3</xdr:row>
      <xdr:rowOff>149752</xdr:rowOff>
    </xdr:to>
    <xdr:pic>
      <xdr:nvPicPr>
        <xdr:cNvPr id="2" name="Picture 1">
          <a:extLst>
            <a:ext uri="{FF2B5EF4-FFF2-40B4-BE49-F238E27FC236}">
              <a16:creationId xmlns:a16="http://schemas.microsoft.com/office/drawing/2014/main" id="{60762634-B2CD-46AB-85D5-E4F88E8E5EA2}"/>
            </a:ext>
          </a:extLst>
        </xdr:cNvPr>
        <xdr:cNvPicPr>
          <a:picLocks noChangeAspect="1"/>
        </xdr:cNvPicPr>
      </xdr:nvPicPr>
      <xdr:blipFill>
        <a:blip xmlns:r="http://schemas.openxmlformats.org/officeDocument/2006/relationships" r:embed="rId1"/>
        <a:stretch>
          <a:fillRect/>
        </a:stretch>
      </xdr:blipFill>
      <xdr:spPr>
        <a:xfrm>
          <a:off x="10352088" y="763228"/>
          <a:ext cx="2828781" cy="9938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1447800</xdr:colOff>
      <xdr:row>108</xdr:row>
      <xdr:rowOff>76200</xdr:rowOff>
    </xdr:from>
    <xdr:to>
      <xdr:col>3</xdr:col>
      <xdr:colOff>2489200</xdr:colOff>
      <xdr:row>109</xdr:row>
      <xdr:rowOff>114300</xdr:rowOff>
    </xdr:to>
    <xdr:sp macro="" textlink="">
      <xdr:nvSpPr>
        <xdr:cNvPr id="3073" name="Button 1" hidden="1">
          <a:extLst>
            <a:ext uri="{63B3BB69-23CF-44E3-9099-C40C66FF867C}">
              <a14:compatExt xmlns:a14="http://schemas.microsoft.com/office/drawing/2010/main"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0" i="0" u="none" strike="noStrike" baseline="0">
              <a:solidFill>
                <a:srgbClr val="000000"/>
              </a:solidFill>
              <a:latin typeface="Lucida Grande" pitchFamily="2" charset="0"/>
              <a:cs typeface="Lucida Grande" pitchFamily="2" charset="0"/>
            </a:rPr>
            <a:t>Insert row</a:t>
          </a:r>
        </a:p>
      </xdr:txBody>
    </xdr:sp>
    <xdr:clientData fPrintsWithSheet="0"/>
  </xdr:twoCellAnchor>
  <xdr:twoCellAnchor editAs="oneCell">
    <xdr:from>
      <xdr:col>5</xdr:col>
      <xdr:colOff>642410</xdr:colOff>
      <xdr:row>4</xdr:row>
      <xdr:rowOff>159808</xdr:rowOff>
    </xdr:from>
    <xdr:to>
      <xdr:col>7</xdr:col>
      <xdr:colOff>1219058</xdr:colOff>
      <xdr:row>10</xdr:row>
      <xdr:rowOff>83701</xdr:rowOff>
    </xdr:to>
    <xdr:pic>
      <xdr:nvPicPr>
        <xdr:cNvPr id="2" name="Picture 1">
          <a:extLst>
            <a:ext uri="{FF2B5EF4-FFF2-40B4-BE49-F238E27FC236}">
              <a16:creationId xmlns:a16="http://schemas.microsoft.com/office/drawing/2014/main" id="{CA4C92FD-1D19-45A2-B1DC-CD649B8642DD}"/>
            </a:ext>
          </a:extLst>
        </xdr:cNvPr>
        <xdr:cNvPicPr>
          <a:picLocks noChangeAspect="1"/>
        </xdr:cNvPicPr>
      </xdr:nvPicPr>
      <xdr:blipFill>
        <a:blip xmlns:r="http://schemas.openxmlformats.org/officeDocument/2006/relationships" r:embed="rId1"/>
        <a:stretch>
          <a:fillRect/>
        </a:stretch>
      </xdr:blipFill>
      <xdr:spPr>
        <a:xfrm>
          <a:off x="6770160" y="1006475"/>
          <a:ext cx="2841481" cy="100339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1568449</xdr:colOff>
      <xdr:row>2</xdr:row>
      <xdr:rowOff>377825</xdr:rowOff>
    </xdr:from>
    <xdr:to>
      <xdr:col>7</xdr:col>
      <xdr:colOff>37955</xdr:colOff>
      <xdr:row>4</xdr:row>
      <xdr:rowOff>210119</xdr:rowOff>
    </xdr:to>
    <xdr:pic>
      <xdr:nvPicPr>
        <xdr:cNvPr id="2" name="Picture 1">
          <a:extLst>
            <a:ext uri="{FF2B5EF4-FFF2-40B4-BE49-F238E27FC236}">
              <a16:creationId xmlns:a16="http://schemas.microsoft.com/office/drawing/2014/main" id="{FF6AC8E3-0A42-416B-9BFE-897B9EC3BEDC}"/>
            </a:ext>
          </a:extLst>
        </xdr:cNvPr>
        <xdr:cNvPicPr>
          <a:picLocks noChangeAspect="1"/>
        </xdr:cNvPicPr>
      </xdr:nvPicPr>
      <xdr:blipFill>
        <a:blip xmlns:r="http://schemas.openxmlformats.org/officeDocument/2006/relationships" r:embed="rId1"/>
        <a:stretch>
          <a:fillRect/>
        </a:stretch>
      </xdr:blipFill>
      <xdr:spPr>
        <a:xfrm>
          <a:off x="10176668" y="746919"/>
          <a:ext cx="2851006" cy="100339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1643062</xdr:colOff>
      <xdr:row>2</xdr:row>
      <xdr:rowOff>425450</xdr:rowOff>
    </xdr:from>
    <xdr:to>
      <xdr:col>6</xdr:col>
      <xdr:colOff>677718</xdr:colOff>
      <xdr:row>4</xdr:row>
      <xdr:rowOff>250124</xdr:rowOff>
    </xdr:to>
    <xdr:pic>
      <xdr:nvPicPr>
        <xdr:cNvPr id="2" name="Picture 1">
          <a:extLst>
            <a:ext uri="{FF2B5EF4-FFF2-40B4-BE49-F238E27FC236}">
              <a16:creationId xmlns:a16="http://schemas.microsoft.com/office/drawing/2014/main" id="{6F224B88-4FBD-4B25-B52D-D4E52F93B97B}"/>
            </a:ext>
          </a:extLst>
        </xdr:cNvPr>
        <xdr:cNvPicPr>
          <a:picLocks noChangeAspect="1"/>
        </xdr:cNvPicPr>
      </xdr:nvPicPr>
      <xdr:blipFill>
        <a:blip xmlns:r="http://schemas.openxmlformats.org/officeDocument/2006/relationships" r:embed="rId1"/>
        <a:stretch>
          <a:fillRect/>
        </a:stretch>
      </xdr:blipFill>
      <xdr:spPr>
        <a:xfrm>
          <a:off x="10203656" y="794544"/>
          <a:ext cx="2847831" cy="100339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05741-ABDF-44A0-99CE-19FE118778AD}">
  <sheetPr>
    <tabColor rgb="FFFF0000"/>
  </sheetPr>
  <dimension ref="B1:H17"/>
  <sheetViews>
    <sheetView zoomScale="80" zoomScaleNormal="80" workbookViewId="0">
      <selection activeCell="B19" sqref="B19"/>
    </sheetView>
  </sheetViews>
  <sheetFormatPr defaultRowHeight="14.4"/>
  <cols>
    <col min="3" max="3" width="29.21875" customWidth="1"/>
    <col min="4" max="4" width="30.88671875" bestFit="1" customWidth="1"/>
    <col min="5" max="5" width="30.5546875" customWidth="1"/>
    <col min="6" max="6" width="35.6640625" customWidth="1"/>
    <col min="7" max="7" width="32.77734375" customWidth="1"/>
    <col min="8" max="8" width="12.6640625" customWidth="1"/>
  </cols>
  <sheetData>
    <row r="1" spans="2:8" ht="15" thickBot="1"/>
    <row r="2" spans="2:8" ht="31.05" customHeight="1">
      <c r="B2" s="55"/>
      <c r="C2" s="56"/>
      <c r="D2" s="56"/>
      <c r="E2" s="56"/>
      <c r="F2" s="56"/>
      <c r="G2" s="56"/>
      <c r="H2" s="57"/>
    </row>
    <row r="3" spans="2:8" ht="43.05" customHeight="1">
      <c r="B3" s="58"/>
      <c r="C3" s="1"/>
      <c r="D3" s="1"/>
      <c r="E3" s="1"/>
      <c r="F3" s="1"/>
      <c r="G3" s="1"/>
      <c r="H3" s="59"/>
    </row>
    <row r="4" spans="2:8" ht="23.4">
      <c r="B4" s="58"/>
      <c r="C4" s="90" t="s">
        <v>220</v>
      </c>
      <c r="D4" s="1"/>
      <c r="E4" s="1"/>
      <c r="F4" s="1"/>
      <c r="G4" s="1"/>
      <c r="H4" s="59"/>
    </row>
    <row r="5" spans="2:8" ht="16.2" thickBot="1">
      <c r="B5" s="58"/>
      <c r="C5" s="60"/>
      <c r="D5" s="1"/>
      <c r="E5" s="1"/>
      <c r="F5" s="1"/>
      <c r="G5" s="1"/>
      <c r="H5" s="59"/>
    </row>
    <row r="6" spans="2:8" ht="16.2" thickBot="1">
      <c r="B6" s="58"/>
      <c r="C6" s="61"/>
      <c r="D6" s="144" t="s">
        <v>241</v>
      </c>
      <c r="E6" s="145"/>
      <c r="F6" s="145"/>
      <c r="G6" s="146"/>
      <c r="H6" s="59"/>
    </row>
    <row r="7" spans="2:8" ht="15.6">
      <c r="B7" s="58"/>
      <c r="C7" s="54" t="s">
        <v>221</v>
      </c>
      <c r="D7" s="143" t="s">
        <v>242</v>
      </c>
      <c r="E7" s="141" t="s">
        <v>240</v>
      </c>
      <c r="F7" s="140" t="s">
        <v>277</v>
      </c>
      <c r="G7" s="142" t="s">
        <v>249</v>
      </c>
      <c r="H7" s="59"/>
    </row>
    <row r="8" spans="2:8" ht="15.6">
      <c r="B8" s="58"/>
      <c r="C8" s="30" t="s">
        <v>230</v>
      </c>
      <c r="D8" s="31" t="s">
        <v>236</v>
      </c>
      <c r="E8" s="31" t="s">
        <v>0</v>
      </c>
      <c r="F8" s="31" t="s">
        <v>0</v>
      </c>
      <c r="G8" s="31" t="s">
        <v>0</v>
      </c>
      <c r="H8" s="59"/>
    </row>
    <row r="9" spans="2:8" ht="15.6">
      <c r="B9" s="58"/>
      <c r="C9" s="30" t="s">
        <v>231</v>
      </c>
      <c r="D9" s="31" t="s">
        <v>237</v>
      </c>
      <c r="E9" s="31" t="s">
        <v>238</v>
      </c>
      <c r="F9" s="31" t="s">
        <v>238</v>
      </c>
      <c r="G9" s="31" t="s">
        <v>238</v>
      </c>
      <c r="H9" s="59"/>
    </row>
    <row r="10" spans="2:8" ht="15.6">
      <c r="B10" s="58"/>
      <c r="C10" s="30" t="s">
        <v>232</v>
      </c>
      <c r="D10" s="51" t="s">
        <v>239</v>
      </c>
      <c r="E10" s="51" t="s">
        <v>239</v>
      </c>
      <c r="F10" s="51" t="s">
        <v>239</v>
      </c>
      <c r="G10" s="51" t="s">
        <v>239</v>
      </c>
      <c r="H10" s="59"/>
    </row>
    <row r="11" spans="2:8" ht="94.05" customHeight="1">
      <c r="B11" s="58"/>
      <c r="C11" s="30" t="s">
        <v>235</v>
      </c>
      <c r="D11" s="25" t="s">
        <v>243</v>
      </c>
      <c r="E11" s="25" t="s">
        <v>244</v>
      </c>
      <c r="F11" s="25" t="s">
        <v>258</v>
      </c>
      <c r="G11" s="25"/>
      <c r="H11" s="59"/>
    </row>
    <row r="12" spans="2:8" ht="84.45" customHeight="1">
      <c r="B12" s="58"/>
      <c r="C12" s="30" t="s">
        <v>233</v>
      </c>
      <c r="D12" s="25" t="s">
        <v>246</v>
      </c>
      <c r="E12" s="25" t="s">
        <v>246</v>
      </c>
      <c r="F12" s="25" t="s">
        <v>246</v>
      </c>
      <c r="G12" s="25" t="s">
        <v>246</v>
      </c>
      <c r="H12" s="59"/>
    </row>
    <row r="13" spans="2:8" ht="109.95" customHeight="1">
      <c r="B13" s="58"/>
      <c r="C13" s="30" t="s">
        <v>234</v>
      </c>
      <c r="D13" s="32" t="s">
        <v>247</v>
      </c>
      <c r="E13" s="32"/>
      <c r="F13" s="32" t="s">
        <v>248</v>
      </c>
      <c r="G13" s="32" t="s">
        <v>248</v>
      </c>
      <c r="H13" s="59"/>
    </row>
    <row r="14" spans="2:8">
      <c r="B14" s="58"/>
      <c r="C14" s="1"/>
      <c r="D14" s="1"/>
      <c r="E14" s="1"/>
      <c r="F14" s="1"/>
      <c r="G14" s="1"/>
      <c r="H14" s="59"/>
    </row>
    <row r="15" spans="2:8">
      <c r="B15" s="58"/>
      <c r="C15" s="1"/>
      <c r="D15" s="1"/>
      <c r="E15" s="1"/>
      <c r="F15" s="1"/>
      <c r="G15" s="1"/>
      <c r="H15" s="59"/>
    </row>
    <row r="16" spans="2:8">
      <c r="B16" s="58"/>
      <c r="C16" s="1"/>
      <c r="D16" s="1"/>
      <c r="E16" s="1"/>
      <c r="F16" s="1"/>
      <c r="G16" s="1"/>
      <c r="H16" s="59"/>
    </row>
    <row r="17" spans="2:8" ht="15" thickBot="1">
      <c r="B17" s="62"/>
      <c r="C17" s="63"/>
      <c r="D17" s="63"/>
      <c r="E17" s="63"/>
      <c r="F17" s="63"/>
      <c r="G17" s="63"/>
      <c r="H17" s="64"/>
    </row>
  </sheetData>
  <sheetProtection algorithmName="SHA-512" hashValue="ezGl/dMoieZPwhNcnaiQTMqCpLXhxNbxpp38tp8YJHLJcaQ7Sfd8c+DNkqH9W0Mzji5Jc75ac50oDTfAhmaXHg==" saltValue="mOO4d3jl6Kct7sAV5YeyjQ==" spinCount="100000" sheet="1" objects="1" scenarios="1" selectLockedCells="1" selectUnlockedCells="1"/>
  <mergeCells count="1">
    <mergeCell ref="D6:G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DFE9F4"/>
    <pageSetUpPr fitToPage="1"/>
  </sheetPr>
  <dimension ref="B1:M638"/>
  <sheetViews>
    <sheetView zoomScale="80" zoomScaleNormal="80" zoomScaleSheetLayoutView="100" zoomScalePageLayoutView="110" workbookViewId="0">
      <selection activeCell="F8" sqref="F8"/>
    </sheetView>
  </sheetViews>
  <sheetFormatPr defaultColWidth="8.77734375" defaultRowHeight="14.4"/>
  <cols>
    <col min="2" max="2" width="9.88671875" customWidth="1"/>
    <col min="3" max="3" width="12.88671875" customWidth="1"/>
    <col min="4" max="4" width="49.44140625" style="3" customWidth="1"/>
    <col min="5" max="5" width="24.77734375" customWidth="1"/>
    <col min="6" max="6" width="25.44140625" customWidth="1"/>
    <col min="7" max="7" width="18.21875" style="44" customWidth="1"/>
    <col min="8" max="8" width="15.5546875" style="44" customWidth="1"/>
    <col min="9" max="9" width="16.44140625" style="44" customWidth="1"/>
    <col min="10" max="10" width="6.44140625" customWidth="1"/>
    <col min="11" max="11" width="3.77734375" customWidth="1"/>
    <col min="12" max="12" width="9.109375" customWidth="1"/>
    <col min="13" max="13" width="9.21875" hidden="1" customWidth="1"/>
  </cols>
  <sheetData>
    <row r="1" spans="2:13" ht="25.05" customHeight="1" thickBot="1"/>
    <row r="2" spans="2:13" ht="73.05" customHeight="1">
      <c r="B2" s="55"/>
      <c r="C2" s="56"/>
      <c r="D2" s="89" t="s">
        <v>225</v>
      </c>
      <c r="E2" s="56"/>
      <c r="F2" s="56"/>
      <c r="G2" s="76"/>
      <c r="H2" s="76"/>
      <c r="I2" s="76"/>
      <c r="J2" s="56"/>
      <c r="K2" s="57"/>
      <c r="L2" s="1"/>
    </row>
    <row r="3" spans="2:13" ht="28.8">
      <c r="B3" s="58"/>
      <c r="C3" s="1"/>
      <c r="D3" s="78"/>
      <c r="E3" s="1"/>
      <c r="F3" s="1"/>
      <c r="G3" s="43"/>
      <c r="H3" s="43"/>
      <c r="I3" s="43"/>
      <c r="J3" s="1"/>
      <c r="K3" s="59"/>
      <c r="M3" s="6" t="s">
        <v>251</v>
      </c>
    </row>
    <row r="4" spans="2:13" ht="16.05" customHeight="1">
      <c r="B4" s="58"/>
      <c r="C4" s="1"/>
      <c r="D4" s="4" t="s">
        <v>224</v>
      </c>
      <c r="E4" s="15"/>
      <c r="F4" s="1"/>
      <c r="G4" s="43"/>
      <c r="H4" s="43"/>
      <c r="I4" s="43"/>
      <c r="J4" s="1"/>
      <c r="K4" s="59"/>
      <c r="L4" s="42"/>
      <c r="M4" s="5"/>
    </row>
    <row r="5" spans="2:13">
      <c r="B5" s="58"/>
      <c r="C5" s="1"/>
      <c r="D5" s="4" t="s">
        <v>226</v>
      </c>
      <c r="E5" s="70">
        <f>COUNTIF(F14:F633,"&lt;12")+COUNTIF(F14:F33,"=12")</f>
        <v>0</v>
      </c>
      <c r="F5" s="1"/>
      <c r="G5" s="43"/>
      <c r="H5" s="43"/>
      <c r="I5" s="43"/>
      <c r="J5" s="1"/>
      <c r="K5" s="59"/>
    </row>
    <row r="6" spans="2:13">
      <c r="B6" s="58"/>
      <c r="C6" s="1"/>
      <c r="D6" s="4" t="s">
        <v>227</v>
      </c>
      <c r="E6" s="70">
        <f>COUNTIFS(F13:F632,"&gt;12")</f>
        <v>0</v>
      </c>
      <c r="F6" s="79" t="s">
        <v>257</v>
      </c>
      <c r="G6" s="43"/>
      <c r="H6" s="149" t="s">
        <v>255</v>
      </c>
      <c r="I6" s="149"/>
      <c r="J6" s="149"/>
      <c r="K6" s="59"/>
      <c r="M6" s="5"/>
    </row>
    <row r="7" spans="2:13">
      <c r="B7" s="58"/>
      <c r="C7" s="1"/>
      <c r="D7" s="4" t="s">
        <v>228</v>
      </c>
      <c r="E7" s="71">
        <f>SQRT(E5)</f>
        <v>0</v>
      </c>
      <c r="F7" s="135">
        <f>(ROUNDUP(E7,0))</f>
        <v>0</v>
      </c>
      <c r="G7" s="43"/>
      <c r="H7" s="149"/>
      <c r="I7" s="149"/>
      <c r="J7" s="149"/>
      <c r="K7" s="59"/>
      <c r="M7" s="5"/>
    </row>
    <row r="8" spans="2:13" ht="14.55" customHeight="1">
      <c r="B8" s="58"/>
      <c r="C8" s="1"/>
      <c r="D8" s="4" t="s">
        <v>229</v>
      </c>
      <c r="E8" s="71">
        <f>SQRT(E6)*1.5</f>
        <v>0</v>
      </c>
      <c r="F8" s="135">
        <f>(ROUNDUP(E8,0))</f>
        <v>0</v>
      </c>
      <c r="G8" s="43"/>
      <c r="H8" s="43"/>
      <c r="I8" s="43"/>
      <c r="J8" s="1"/>
      <c r="K8" s="59"/>
      <c r="M8" s="6" t="s">
        <v>252</v>
      </c>
    </row>
    <row r="9" spans="2:13">
      <c r="B9" s="58"/>
      <c r="C9" s="1"/>
      <c r="D9" s="4" t="s">
        <v>1</v>
      </c>
      <c r="E9" s="70">
        <f>F634</f>
        <v>0</v>
      </c>
      <c r="F9" s="1"/>
      <c r="G9" s="43"/>
      <c r="H9" s="43"/>
      <c r="I9" s="43"/>
      <c r="J9" s="1"/>
      <c r="K9" s="59"/>
      <c r="M9" s="6" t="s">
        <v>2</v>
      </c>
    </row>
    <row r="10" spans="2:13">
      <c r="B10" s="58"/>
      <c r="C10" s="1"/>
      <c r="D10" s="80"/>
      <c r="E10" s="81"/>
      <c r="F10" s="82"/>
      <c r="G10" s="43"/>
      <c r="H10" s="43"/>
      <c r="I10" s="43"/>
      <c r="J10" s="1"/>
      <c r="K10" s="59"/>
    </row>
    <row r="11" spans="2:13">
      <c r="B11" s="58"/>
      <c r="C11" s="1"/>
      <c r="D11" s="80"/>
      <c r="E11" s="81"/>
      <c r="F11" s="1"/>
      <c r="G11" s="43"/>
      <c r="H11" s="43"/>
      <c r="I11" s="43"/>
      <c r="J11" s="1"/>
      <c r="K11" s="59"/>
    </row>
    <row r="12" spans="2:13">
      <c r="B12" s="58"/>
      <c r="C12" s="1"/>
      <c r="D12" s="77"/>
      <c r="E12" s="1"/>
      <c r="F12" s="1"/>
      <c r="G12" s="43"/>
      <c r="H12" s="43"/>
      <c r="I12" s="43"/>
      <c r="J12" s="1"/>
      <c r="K12" s="83"/>
    </row>
    <row r="13" spans="2:13" ht="43.2">
      <c r="B13" s="58"/>
      <c r="C13" s="72" t="s">
        <v>263</v>
      </c>
      <c r="D13" s="72" t="s">
        <v>253</v>
      </c>
      <c r="E13" s="72" t="s">
        <v>254</v>
      </c>
      <c r="F13" s="72" t="s">
        <v>328</v>
      </c>
      <c r="G13" s="72" t="s">
        <v>256</v>
      </c>
      <c r="H13" s="147" t="s">
        <v>259</v>
      </c>
      <c r="I13" s="148"/>
      <c r="J13" s="1"/>
      <c r="K13" s="83"/>
    </row>
    <row r="14" spans="2:13">
      <c r="B14" s="58"/>
      <c r="C14" s="15"/>
      <c r="D14" s="15"/>
      <c r="E14" s="15"/>
      <c r="F14" s="137"/>
      <c r="G14" s="138"/>
      <c r="H14" s="139"/>
      <c r="I14" s="139"/>
      <c r="J14" s="1"/>
      <c r="K14" s="59"/>
    </row>
    <row r="15" spans="2:13">
      <c r="B15" s="58"/>
      <c r="C15" s="15"/>
      <c r="D15" s="15"/>
      <c r="E15" s="15"/>
      <c r="F15" s="137"/>
      <c r="G15" s="138" t="s">
        <v>252</v>
      </c>
      <c r="H15" s="139"/>
      <c r="I15" s="139"/>
      <c r="J15" s="1"/>
      <c r="K15" s="59"/>
    </row>
    <row r="16" spans="2:13">
      <c r="B16" s="58"/>
      <c r="C16" s="15"/>
      <c r="D16" s="15"/>
      <c r="E16" s="15"/>
      <c r="F16" s="137"/>
      <c r="G16" s="138"/>
      <c r="H16" s="139"/>
      <c r="I16" s="139"/>
      <c r="J16" s="1"/>
      <c r="K16" s="59"/>
    </row>
    <row r="17" spans="2:11">
      <c r="B17" s="58"/>
      <c r="C17" s="15"/>
      <c r="D17" s="15"/>
      <c r="E17" s="15"/>
      <c r="F17" s="137"/>
      <c r="G17" s="138"/>
      <c r="H17" s="139"/>
      <c r="I17" s="139"/>
      <c r="J17" s="1"/>
      <c r="K17" s="59"/>
    </row>
    <row r="18" spans="2:11">
      <c r="B18" s="58"/>
      <c r="C18" s="15"/>
      <c r="D18" s="15"/>
      <c r="E18" s="15"/>
      <c r="F18" s="137"/>
      <c r="G18" s="138"/>
      <c r="H18" s="139"/>
      <c r="I18" s="139"/>
      <c r="J18" s="1"/>
      <c r="K18" s="59"/>
    </row>
    <row r="19" spans="2:11">
      <c r="B19" s="58"/>
      <c r="C19" s="15"/>
      <c r="D19" s="15"/>
      <c r="E19" s="15"/>
      <c r="F19" s="137"/>
      <c r="G19" s="138"/>
      <c r="H19" s="139"/>
      <c r="I19" s="139"/>
      <c r="J19" s="1"/>
      <c r="K19" s="59"/>
    </row>
    <row r="20" spans="2:11">
      <c r="B20" s="58"/>
      <c r="C20" s="15"/>
      <c r="D20" s="15"/>
      <c r="E20" s="15"/>
      <c r="F20" s="137"/>
      <c r="G20" s="138"/>
      <c r="H20" s="139"/>
      <c r="I20" s="139"/>
      <c r="J20" s="1"/>
      <c r="K20" s="59"/>
    </row>
    <row r="21" spans="2:11">
      <c r="B21" s="58"/>
      <c r="C21" s="15"/>
      <c r="D21" s="15"/>
      <c r="E21" s="15"/>
      <c r="F21" s="137"/>
      <c r="G21" s="138"/>
      <c r="H21" s="139"/>
      <c r="I21" s="139"/>
      <c r="J21" s="1"/>
      <c r="K21" s="59"/>
    </row>
    <row r="22" spans="2:11">
      <c r="B22" s="58"/>
      <c r="C22" s="15"/>
      <c r="D22" s="15"/>
      <c r="E22" s="15"/>
      <c r="F22" s="137"/>
      <c r="G22" s="138"/>
      <c r="H22" s="139"/>
      <c r="I22" s="139"/>
      <c r="J22" s="1"/>
      <c r="K22" s="59"/>
    </row>
    <row r="23" spans="2:11">
      <c r="B23" s="58"/>
      <c r="C23" s="15"/>
      <c r="D23" s="15"/>
      <c r="E23" s="15"/>
      <c r="F23" s="137"/>
      <c r="G23" s="138"/>
      <c r="H23" s="139"/>
      <c r="I23" s="139"/>
      <c r="J23" s="1"/>
      <c r="K23" s="59"/>
    </row>
    <row r="24" spans="2:11">
      <c r="B24" s="58"/>
      <c r="C24" s="15"/>
      <c r="D24" s="15"/>
      <c r="E24" s="15"/>
      <c r="F24" s="137"/>
      <c r="G24" s="138"/>
      <c r="H24" s="139"/>
      <c r="I24" s="139"/>
      <c r="J24" s="1"/>
      <c r="K24" s="59"/>
    </row>
    <row r="25" spans="2:11">
      <c r="B25" s="58"/>
      <c r="C25" s="15"/>
      <c r="D25" s="15"/>
      <c r="E25" s="15"/>
      <c r="F25" s="137"/>
      <c r="G25" s="138"/>
      <c r="H25" s="139"/>
      <c r="I25" s="139"/>
      <c r="J25" s="1"/>
      <c r="K25" s="59"/>
    </row>
    <row r="26" spans="2:11">
      <c r="B26" s="58"/>
      <c r="C26" s="15"/>
      <c r="D26" s="15"/>
      <c r="E26" s="15"/>
      <c r="F26" s="137"/>
      <c r="G26" s="138"/>
      <c r="H26" s="139"/>
      <c r="I26" s="139"/>
      <c r="J26" s="1"/>
      <c r="K26" s="59"/>
    </row>
    <row r="27" spans="2:11">
      <c r="B27" s="58"/>
      <c r="C27" s="15"/>
      <c r="D27" s="15"/>
      <c r="E27" s="15"/>
      <c r="F27" s="137"/>
      <c r="G27" s="138"/>
      <c r="H27" s="139"/>
      <c r="I27" s="139"/>
      <c r="J27" s="1"/>
      <c r="K27" s="59"/>
    </row>
    <row r="28" spans="2:11">
      <c r="B28" s="58"/>
      <c r="C28" s="15"/>
      <c r="D28" s="15"/>
      <c r="E28" s="15"/>
      <c r="F28" s="137"/>
      <c r="G28" s="138"/>
      <c r="H28" s="139"/>
      <c r="I28" s="139"/>
      <c r="J28" s="1"/>
      <c r="K28" s="59"/>
    </row>
    <row r="29" spans="2:11">
      <c r="B29" s="58"/>
      <c r="C29" s="15"/>
      <c r="D29" s="15"/>
      <c r="E29" s="15"/>
      <c r="F29" s="137"/>
      <c r="G29" s="138"/>
      <c r="H29" s="139"/>
      <c r="I29" s="139"/>
      <c r="J29" s="1"/>
      <c r="K29" s="59"/>
    </row>
    <row r="30" spans="2:11">
      <c r="B30" s="58"/>
      <c r="C30" s="15"/>
      <c r="D30" s="15"/>
      <c r="E30" s="15"/>
      <c r="F30" s="137"/>
      <c r="G30" s="138"/>
      <c r="H30" s="139"/>
      <c r="I30" s="139"/>
      <c r="J30" s="1"/>
      <c r="K30" s="59"/>
    </row>
    <row r="31" spans="2:11">
      <c r="B31" s="58"/>
      <c r="C31" s="15"/>
      <c r="D31" s="15"/>
      <c r="E31" s="15"/>
      <c r="F31" s="137"/>
      <c r="G31" s="138"/>
      <c r="H31" s="139"/>
      <c r="I31" s="139"/>
      <c r="J31" s="1"/>
      <c r="K31" s="59"/>
    </row>
    <row r="32" spans="2:11">
      <c r="B32" s="58"/>
      <c r="C32" s="15"/>
      <c r="D32" s="15"/>
      <c r="E32" s="15"/>
      <c r="F32" s="137"/>
      <c r="G32" s="138"/>
      <c r="H32" s="139"/>
      <c r="I32" s="139"/>
      <c r="J32" s="1"/>
      <c r="K32" s="59"/>
    </row>
    <row r="33" spans="2:11">
      <c r="B33" s="58"/>
      <c r="C33" s="15"/>
      <c r="D33" s="15"/>
      <c r="E33" s="15"/>
      <c r="F33" s="137"/>
      <c r="G33" s="138"/>
      <c r="H33" s="139"/>
      <c r="I33" s="139"/>
      <c r="J33" s="1"/>
      <c r="K33" s="59"/>
    </row>
    <row r="34" spans="2:11">
      <c r="B34" s="58"/>
      <c r="C34" s="15"/>
      <c r="D34" s="15"/>
      <c r="E34" s="15"/>
      <c r="F34" s="137"/>
      <c r="G34" s="138"/>
      <c r="H34" s="139"/>
      <c r="I34" s="139"/>
      <c r="J34" s="1"/>
      <c r="K34" s="59"/>
    </row>
    <row r="35" spans="2:11">
      <c r="B35" s="58"/>
      <c r="C35" s="15"/>
      <c r="D35" s="15"/>
      <c r="E35" s="15"/>
      <c r="F35" s="137"/>
      <c r="G35" s="138"/>
      <c r="H35" s="139"/>
      <c r="I35" s="139"/>
      <c r="J35" s="1"/>
      <c r="K35" s="59"/>
    </row>
    <row r="36" spans="2:11">
      <c r="B36" s="58"/>
      <c r="C36" s="15"/>
      <c r="D36" s="15"/>
      <c r="E36" s="15"/>
      <c r="F36" s="137"/>
      <c r="G36" s="138"/>
      <c r="H36" s="139"/>
      <c r="I36" s="139"/>
      <c r="J36" s="1"/>
      <c r="K36" s="59"/>
    </row>
    <row r="37" spans="2:11">
      <c r="B37" s="58"/>
      <c r="C37" s="15"/>
      <c r="D37" s="15"/>
      <c r="E37" s="15"/>
      <c r="F37" s="137"/>
      <c r="G37" s="138"/>
      <c r="H37" s="139"/>
      <c r="I37" s="139"/>
      <c r="J37" s="1"/>
      <c r="K37" s="59"/>
    </row>
    <row r="38" spans="2:11">
      <c r="B38" s="58"/>
      <c r="C38" s="15"/>
      <c r="D38" s="15"/>
      <c r="E38" s="15"/>
      <c r="F38" s="137"/>
      <c r="G38" s="138"/>
      <c r="H38" s="139"/>
      <c r="I38" s="139"/>
      <c r="J38" s="1"/>
      <c r="K38" s="59"/>
    </row>
    <row r="39" spans="2:11">
      <c r="B39" s="58"/>
      <c r="C39" s="15"/>
      <c r="D39" s="15"/>
      <c r="E39" s="15"/>
      <c r="F39" s="137"/>
      <c r="G39" s="138"/>
      <c r="H39" s="139"/>
      <c r="I39" s="139"/>
      <c r="J39" s="1"/>
      <c r="K39" s="59"/>
    </row>
    <row r="40" spans="2:11">
      <c r="B40" s="58"/>
      <c r="C40" s="15"/>
      <c r="D40" s="15"/>
      <c r="E40" s="15"/>
      <c r="F40" s="137"/>
      <c r="G40" s="138"/>
      <c r="H40" s="139"/>
      <c r="I40" s="139"/>
      <c r="J40" s="1"/>
      <c r="K40" s="59"/>
    </row>
    <row r="41" spans="2:11">
      <c r="B41" s="58"/>
      <c r="C41" s="15"/>
      <c r="D41" s="15"/>
      <c r="E41" s="15"/>
      <c r="F41" s="137"/>
      <c r="G41" s="138"/>
      <c r="H41" s="139"/>
      <c r="I41" s="139"/>
      <c r="J41" s="1"/>
      <c r="K41" s="59"/>
    </row>
    <row r="42" spans="2:11">
      <c r="B42" s="58"/>
      <c r="C42" s="15"/>
      <c r="D42" s="15"/>
      <c r="E42" s="15"/>
      <c r="F42" s="137"/>
      <c r="G42" s="138"/>
      <c r="H42" s="139"/>
      <c r="I42" s="139"/>
      <c r="J42" s="1"/>
      <c r="K42" s="59"/>
    </row>
    <row r="43" spans="2:11">
      <c r="B43" s="58"/>
      <c r="C43" s="15"/>
      <c r="D43" s="15"/>
      <c r="E43" s="15"/>
      <c r="F43" s="137"/>
      <c r="G43" s="138"/>
      <c r="H43" s="139"/>
      <c r="I43" s="139"/>
      <c r="J43" s="1"/>
      <c r="K43" s="59"/>
    </row>
    <row r="44" spans="2:11">
      <c r="B44" s="58"/>
      <c r="C44" s="15"/>
      <c r="D44" s="15"/>
      <c r="E44" s="15"/>
      <c r="F44" s="137"/>
      <c r="G44" s="138"/>
      <c r="H44" s="139"/>
      <c r="I44" s="139"/>
      <c r="J44" s="1"/>
      <c r="K44" s="59"/>
    </row>
    <row r="45" spans="2:11">
      <c r="B45" s="58"/>
      <c r="C45" s="15"/>
      <c r="D45" s="15"/>
      <c r="E45" s="15"/>
      <c r="F45" s="137"/>
      <c r="G45" s="138"/>
      <c r="H45" s="139"/>
      <c r="I45" s="139"/>
      <c r="J45" s="1"/>
      <c r="K45" s="59"/>
    </row>
    <row r="46" spans="2:11">
      <c r="B46" s="58"/>
      <c r="C46" s="15"/>
      <c r="D46" s="15"/>
      <c r="E46" s="15"/>
      <c r="F46" s="137"/>
      <c r="G46" s="138"/>
      <c r="H46" s="139"/>
      <c r="I46" s="139"/>
      <c r="J46" s="1"/>
      <c r="K46" s="59"/>
    </row>
    <row r="47" spans="2:11">
      <c r="B47" s="58"/>
      <c r="C47" s="15"/>
      <c r="D47" s="15"/>
      <c r="E47" s="15"/>
      <c r="F47" s="137"/>
      <c r="G47" s="138"/>
      <c r="H47" s="139"/>
      <c r="I47" s="139"/>
      <c r="J47" s="1"/>
      <c r="K47" s="59"/>
    </row>
    <row r="48" spans="2:11">
      <c r="B48" s="58"/>
      <c r="C48" s="15"/>
      <c r="D48" s="15"/>
      <c r="E48" s="15"/>
      <c r="F48" s="137"/>
      <c r="G48" s="138"/>
      <c r="H48" s="139"/>
      <c r="I48" s="139"/>
      <c r="J48" s="1"/>
      <c r="K48" s="59"/>
    </row>
    <row r="49" spans="2:11">
      <c r="B49" s="58"/>
      <c r="C49" s="15"/>
      <c r="D49" s="15"/>
      <c r="E49" s="15"/>
      <c r="F49" s="137"/>
      <c r="G49" s="138"/>
      <c r="H49" s="139"/>
      <c r="I49" s="139"/>
      <c r="J49" s="1"/>
      <c r="K49" s="59"/>
    </row>
    <row r="50" spans="2:11">
      <c r="B50" s="58"/>
      <c r="C50" s="15"/>
      <c r="D50" s="15"/>
      <c r="E50" s="15"/>
      <c r="F50" s="137"/>
      <c r="G50" s="138"/>
      <c r="H50" s="139"/>
      <c r="I50" s="139"/>
      <c r="J50" s="1"/>
      <c r="K50" s="59"/>
    </row>
    <row r="51" spans="2:11">
      <c r="B51" s="58"/>
      <c r="C51" s="15"/>
      <c r="D51" s="15"/>
      <c r="E51" s="15"/>
      <c r="F51" s="137"/>
      <c r="G51" s="138"/>
      <c r="H51" s="139"/>
      <c r="I51" s="139"/>
      <c r="J51" s="1"/>
      <c r="K51" s="59"/>
    </row>
    <row r="52" spans="2:11">
      <c r="B52" s="58"/>
      <c r="C52" s="15"/>
      <c r="D52" s="15"/>
      <c r="E52" s="15"/>
      <c r="F52" s="137"/>
      <c r="G52" s="138"/>
      <c r="H52" s="139"/>
      <c r="I52" s="139"/>
      <c r="J52" s="1"/>
      <c r="K52" s="59"/>
    </row>
    <row r="53" spans="2:11">
      <c r="B53" s="58"/>
      <c r="C53" s="15"/>
      <c r="D53" s="15"/>
      <c r="E53" s="15"/>
      <c r="F53" s="137"/>
      <c r="G53" s="138"/>
      <c r="H53" s="139"/>
      <c r="I53" s="139"/>
      <c r="J53" s="1"/>
      <c r="K53" s="59"/>
    </row>
    <row r="54" spans="2:11">
      <c r="B54" s="58"/>
      <c r="C54" s="15"/>
      <c r="D54" s="15"/>
      <c r="E54" s="15"/>
      <c r="F54" s="137"/>
      <c r="G54" s="138"/>
      <c r="H54" s="139"/>
      <c r="I54" s="139"/>
      <c r="J54" s="1"/>
      <c r="K54" s="59"/>
    </row>
    <row r="55" spans="2:11">
      <c r="B55" s="58"/>
      <c r="C55" s="15"/>
      <c r="D55" s="15"/>
      <c r="E55" s="15"/>
      <c r="F55" s="137"/>
      <c r="G55" s="138"/>
      <c r="H55" s="139"/>
      <c r="I55" s="139"/>
      <c r="J55" s="1"/>
      <c r="K55" s="59"/>
    </row>
    <row r="56" spans="2:11">
      <c r="B56" s="58"/>
      <c r="C56" s="15"/>
      <c r="D56" s="15"/>
      <c r="E56" s="15"/>
      <c r="F56" s="137"/>
      <c r="G56" s="138"/>
      <c r="H56" s="139"/>
      <c r="I56" s="139"/>
      <c r="J56" s="1"/>
      <c r="K56" s="59"/>
    </row>
    <row r="57" spans="2:11">
      <c r="B57" s="58"/>
      <c r="C57" s="15"/>
      <c r="D57" s="15"/>
      <c r="E57" s="15"/>
      <c r="F57" s="137"/>
      <c r="G57" s="138"/>
      <c r="H57" s="139"/>
      <c r="I57" s="139"/>
      <c r="J57" s="1"/>
      <c r="K57" s="59"/>
    </row>
    <row r="58" spans="2:11">
      <c r="B58" s="58"/>
      <c r="C58" s="15"/>
      <c r="D58" s="15"/>
      <c r="E58" s="15"/>
      <c r="F58" s="137"/>
      <c r="G58" s="138"/>
      <c r="H58" s="139"/>
      <c r="I58" s="139"/>
      <c r="J58" s="1"/>
      <c r="K58" s="59"/>
    </row>
    <row r="59" spans="2:11">
      <c r="B59" s="58"/>
      <c r="C59" s="15"/>
      <c r="D59" s="15"/>
      <c r="E59" s="15"/>
      <c r="F59" s="137"/>
      <c r="G59" s="138"/>
      <c r="H59" s="139"/>
      <c r="I59" s="139"/>
      <c r="J59" s="1"/>
      <c r="K59" s="59"/>
    </row>
    <row r="60" spans="2:11">
      <c r="B60" s="58"/>
      <c r="C60" s="15"/>
      <c r="D60" s="15"/>
      <c r="E60" s="15"/>
      <c r="F60" s="137"/>
      <c r="G60" s="138"/>
      <c r="H60" s="139"/>
      <c r="I60" s="139"/>
      <c r="J60" s="1"/>
      <c r="K60" s="59"/>
    </row>
    <row r="61" spans="2:11">
      <c r="B61" s="58"/>
      <c r="C61" s="15"/>
      <c r="D61" s="15"/>
      <c r="E61" s="15"/>
      <c r="F61" s="137"/>
      <c r="G61" s="138"/>
      <c r="H61" s="139"/>
      <c r="I61" s="139"/>
      <c r="J61" s="1"/>
      <c r="K61" s="59"/>
    </row>
    <row r="62" spans="2:11">
      <c r="B62" s="58"/>
      <c r="C62" s="15"/>
      <c r="D62" s="15"/>
      <c r="E62" s="15"/>
      <c r="F62" s="137"/>
      <c r="G62" s="138"/>
      <c r="H62" s="139"/>
      <c r="I62" s="139"/>
      <c r="J62" s="1"/>
      <c r="K62" s="59"/>
    </row>
    <row r="63" spans="2:11">
      <c r="B63" s="58"/>
      <c r="C63" s="15"/>
      <c r="D63" s="15"/>
      <c r="E63" s="15"/>
      <c r="F63" s="137"/>
      <c r="G63" s="138"/>
      <c r="H63" s="139"/>
      <c r="I63" s="139"/>
      <c r="J63" s="1"/>
      <c r="K63" s="59"/>
    </row>
    <row r="64" spans="2:11">
      <c r="B64" s="58"/>
      <c r="C64" s="15"/>
      <c r="D64" s="15"/>
      <c r="E64" s="15"/>
      <c r="F64" s="137"/>
      <c r="G64" s="138"/>
      <c r="H64" s="139"/>
      <c r="I64" s="139"/>
      <c r="J64" s="1"/>
      <c r="K64" s="59"/>
    </row>
    <row r="65" spans="2:11">
      <c r="B65" s="58"/>
      <c r="C65" s="15"/>
      <c r="D65" s="15"/>
      <c r="E65" s="15"/>
      <c r="F65" s="137"/>
      <c r="G65" s="138"/>
      <c r="H65" s="139"/>
      <c r="I65" s="139"/>
      <c r="J65" s="1"/>
      <c r="K65" s="59"/>
    </row>
    <row r="66" spans="2:11">
      <c r="B66" s="58"/>
      <c r="C66" s="15"/>
      <c r="D66" s="15"/>
      <c r="E66" s="15"/>
      <c r="F66" s="137"/>
      <c r="G66" s="138"/>
      <c r="H66" s="139"/>
      <c r="I66" s="139"/>
      <c r="J66" s="1"/>
      <c r="K66" s="59"/>
    </row>
    <row r="67" spans="2:11">
      <c r="B67" s="58"/>
      <c r="C67" s="15"/>
      <c r="D67" s="15"/>
      <c r="E67" s="15"/>
      <c r="F67" s="137"/>
      <c r="G67" s="138"/>
      <c r="H67" s="139"/>
      <c r="I67" s="139"/>
      <c r="J67" s="1"/>
      <c r="K67" s="59"/>
    </row>
    <row r="68" spans="2:11">
      <c r="B68" s="58"/>
      <c r="C68" s="15"/>
      <c r="D68" s="15"/>
      <c r="E68" s="15"/>
      <c r="F68" s="137"/>
      <c r="G68" s="138"/>
      <c r="H68" s="139"/>
      <c r="I68" s="139"/>
      <c r="J68" s="1"/>
      <c r="K68" s="59"/>
    </row>
    <row r="69" spans="2:11">
      <c r="B69" s="58"/>
      <c r="C69" s="15"/>
      <c r="D69" s="15"/>
      <c r="E69" s="15"/>
      <c r="F69" s="137"/>
      <c r="G69" s="138"/>
      <c r="H69" s="139"/>
      <c r="I69" s="139"/>
      <c r="J69" s="1"/>
      <c r="K69" s="59"/>
    </row>
    <row r="70" spans="2:11">
      <c r="B70" s="58"/>
      <c r="C70" s="15"/>
      <c r="D70" s="15"/>
      <c r="E70" s="15"/>
      <c r="F70" s="137"/>
      <c r="G70" s="138"/>
      <c r="H70" s="139"/>
      <c r="I70" s="139"/>
      <c r="J70" s="1"/>
      <c r="K70" s="59"/>
    </row>
    <row r="71" spans="2:11">
      <c r="B71" s="58"/>
      <c r="C71" s="15"/>
      <c r="D71" s="15"/>
      <c r="E71" s="15"/>
      <c r="F71" s="137"/>
      <c r="G71" s="138"/>
      <c r="H71" s="139"/>
      <c r="I71" s="139"/>
      <c r="J71" s="1"/>
      <c r="K71" s="59"/>
    </row>
    <row r="72" spans="2:11">
      <c r="B72" s="58"/>
      <c r="C72" s="15"/>
      <c r="D72" s="15"/>
      <c r="E72" s="15"/>
      <c r="F72" s="137"/>
      <c r="G72" s="138"/>
      <c r="H72" s="139"/>
      <c r="I72" s="139"/>
      <c r="J72" s="1"/>
      <c r="K72" s="59"/>
    </row>
    <row r="73" spans="2:11">
      <c r="B73" s="58"/>
      <c r="C73" s="15"/>
      <c r="D73" s="15"/>
      <c r="E73" s="15"/>
      <c r="F73" s="137"/>
      <c r="G73" s="138"/>
      <c r="H73" s="139"/>
      <c r="I73" s="139"/>
      <c r="J73" s="1"/>
      <c r="K73" s="59"/>
    </row>
    <row r="74" spans="2:11">
      <c r="B74" s="58"/>
      <c r="C74" s="15"/>
      <c r="D74" s="15"/>
      <c r="E74" s="15"/>
      <c r="F74" s="137"/>
      <c r="G74" s="138"/>
      <c r="H74" s="139"/>
      <c r="I74" s="139"/>
      <c r="J74" s="1"/>
      <c r="K74" s="59"/>
    </row>
    <row r="75" spans="2:11">
      <c r="B75" s="58"/>
      <c r="C75" s="15"/>
      <c r="D75" s="15"/>
      <c r="E75" s="15"/>
      <c r="F75" s="137"/>
      <c r="G75" s="138"/>
      <c r="H75" s="139"/>
      <c r="I75" s="139"/>
      <c r="J75" s="1"/>
      <c r="K75" s="59"/>
    </row>
    <row r="76" spans="2:11">
      <c r="B76" s="58"/>
      <c r="C76" s="15"/>
      <c r="D76" s="15"/>
      <c r="E76" s="15"/>
      <c r="F76" s="137"/>
      <c r="G76" s="138"/>
      <c r="H76" s="139"/>
      <c r="I76" s="139"/>
      <c r="J76" s="1"/>
      <c r="K76" s="59"/>
    </row>
    <row r="77" spans="2:11">
      <c r="B77" s="58"/>
      <c r="C77" s="15"/>
      <c r="D77" s="15"/>
      <c r="E77" s="15"/>
      <c r="F77" s="137"/>
      <c r="G77" s="138"/>
      <c r="H77" s="139"/>
      <c r="I77" s="139"/>
      <c r="J77" s="1"/>
      <c r="K77" s="59"/>
    </row>
    <row r="78" spans="2:11">
      <c r="B78" s="58"/>
      <c r="C78" s="15"/>
      <c r="D78" s="15"/>
      <c r="E78" s="15"/>
      <c r="F78" s="137"/>
      <c r="G78" s="138"/>
      <c r="H78" s="139"/>
      <c r="I78" s="139"/>
      <c r="J78" s="1"/>
      <c r="K78" s="59"/>
    </row>
    <row r="79" spans="2:11">
      <c r="B79" s="58"/>
      <c r="C79" s="15"/>
      <c r="D79" s="15"/>
      <c r="E79" s="15"/>
      <c r="F79" s="137"/>
      <c r="G79" s="138"/>
      <c r="H79" s="139"/>
      <c r="I79" s="139"/>
      <c r="J79" s="1"/>
      <c r="K79" s="59"/>
    </row>
    <row r="80" spans="2:11">
      <c r="B80" s="58"/>
      <c r="C80" s="15"/>
      <c r="D80" s="15"/>
      <c r="E80" s="15"/>
      <c r="F80" s="137"/>
      <c r="G80" s="138"/>
      <c r="H80" s="139"/>
      <c r="I80" s="139"/>
      <c r="J80" s="1"/>
      <c r="K80" s="59"/>
    </row>
    <row r="81" spans="2:11">
      <c r="B81" s="58"/>
      <c r="C81" s="15"/>
      <c r="D81" s="15"/>
      <c r="E81" s="15"/>
      <c r="F81" s="137"/>
      <c r="G81" s="138"/>
      <c r="H81" s="139"/>
      <c r="I81" s="139"/>
      <c r="J81" s="1"/>
      <c r="K81" s="59"/>
    </row>
    <row r="82" spans="2:11">
      <c r="B82" s="58"/>
      <c r="C82" s="15"/>
      <c r="D82" s="15"/>
      <c r="E82" s="15"/>
      <c r="F82" s="137"/>
      <c r="G82" s="138"/>
      <c r="H82" s="139"/>
      <c r="I82" s="139"/>
      <c r="J82" s="1"/>
      <c r="K82" s="59"/>
    </row>
    <row r="83" spans="2:11">
      <c r="B83" s="58"/>
      <c r="C83" s="15"/>
      <c r="D83" s="15"/>
      <c r="E83" s="15"/>
      <c r="F83" s="137"/>
      <c r="G83" s="138"/>
      <c r="H83" s="139"/>
      <c r="I83" s="139"/>
      <c r="J83" s="1"/>
      <c r="K83" s="59"/>
    </row>
    <row r="84" spans="2:11">
      <c r="B84" s="58"/>
      <c r="C84" s="15"/>
      <c r="D84" s="15"/>
      <c r="E84" s="15"/>
      <c r="F84" s="137"/>
      <c r="G84" s="138"/>
      <c r="H84" s="139"/>
      <c r="I84" s="139"/>
      <c r="J84" s="1"/>
      <c r="K84" s="59"/>
    </row>
    <row r="85" spans="2:11">
      <c r="B85" s="58"/>
      <c r="C85" s="15"/>
      <c r="D85" s="15"/>
      <c r="E85" s="15"/>
      <c r="F85" s="137"/>
      <c r="G85" s="138"/>
      <c r="H85" s="139"/>
      <c r="I85" s="139"/>
      <c r="J85" s="1"/>
      <c r="K85" s="59"/>
    </row>
    <row r="86" spans="2:11">
      <c r="B86" s="58"/>
      <c r="C86" s="15"/>
      <c r="D86" s="15"/>
      <c r="E86" s="15"/>
      <c r="F86" s="137"/>
      <c r="G86" s="138"/>
      <c r="H86" s="139"/>
      <c r="I86" s="139"/>
      <c r="J86" s="1"/>
      <c r="K86" s="59"/>
    </row>
    <row r="87" spans="2:11">
      <c r="B87" s="58"/>
      <c r="C87" s="15"/>
      <c r="D87" s="15"/>
      <c r="E87" s="15"/>
      <c r="F87" s="137"/>
      <c r="G87" s="138"/>
      <c r="H87" s="139"/>
      <c r="I87" s="139"/>
      <c r="J87" s="1"/>
      <c r="K87" s="59"/>
    </row>
    <row r="88" spans="2:11">
      <c r="B88" s="58"/>
      <c r="C88" s="15"/>
      <c r="D88" s="15"/>
      <c r="E88" s="15"/>
      <c r="F88" s="137"/>
      <c r="G88" s="138"/>
      <c r="H88" s="139"/>
      <c r="I88" s="139"/>
      <c r="J88" s="1"/>
      <c r="K88" s="59"/>
    </row>
    <row r="89" spans="2:11">
      <c r="B89" s="58"/>
      <c r="C89" s="15"/>
      <c r="D89" s="15"/>
      <c r="E89" s="15"/>
      <c r="F89" s="137"/>
      <c r="G89" s="138"/>
      <c r="H89" s="139"/>
      <c r="I89" s="139"/>
      <c r="J89" s="1"/>
      <c r="K89" s="59"/>
    </row>
    <row r="90" spans="2:11">
      <c r="B90" s="58"/>
      <c r="C90" s="15"/>
      <c r="D90" s="15"/>
      <c r="E90" s="15"/>
      <c r="F90" s="137"/>
      <c r="G90" s="138"/>
      <c r="H90" s="139"/>
      <c r="I90" s="139"/>
      <c r="J90" s="1"/>
      <c r="K90" s="59"/>
    </row>
    <row r="91" spans="2:11">
      <c r="B91" s="58"/>
      <c r="C91" s="15"/>
      <c r="D91" s="15"/>
      <c r="E91" s="15"/>
      <c r="F91" s="137"/>
      <c r="G91" s="138"/>
      <c r="H91" s="139"/>
      <c r="I91" s="139"/>
      <c r="J91" s="1"/>
      <c r="K91" s="59"/>
    </row>
    <row r="92" spans="2:11">
      <c r="B92" s="58"/>
      <c r="C92" s="15"/>
      <c r="D92" s="15"/>
      <c r="E92" s="15"/>
      <c r="F92" s="137"/>
      <c r="G92" s="138"/>
      <c r="H92" s="139"/>
      <c r="I92" s="139"/>
      <c r="J92" s="1"/>
      <c r="K92" s="59"/>
    </row>
    <row r="93" spans="2:11">
      <c r="B93" s="58"/>
      <c r="C93" s="15"/>
      <c r="D93" s="15"/>
      <c r="E93" s="15"/>
      <c r="F93" s="137"/>
      <c r="G93" s="138"/>
      <c r="H93" s="139"/>
      <c r="I93" s="139"/>
      <c r="J93" s="1"/>
      <c r="K93" s="59"/>
    </row>
    <row r="94" spans="2:11">
      <c r="B94" s="58"/>
      <c r="C94" s="15"/>
      <c r="D94" s="15"/>
      <c r="E94" s="15"/>
      <c r="F94" s="137"/>
      <c r="G94" s="138"/>
      <c r="H94" s="139"/>
      <c r="I94" s="139"/>
      <c r="J94" s="1"/>
      <c r="K94" s="59"/>
    </row>
    <row r="95" spans="2:11">
      <c r="B95" s="58"/>
      <c r="C95" s="15"/>
      <c r="D95" s="15"/>
      <c r="E95" s="15"/>
      <c r="F95" s="137"/>
      <c r="G95" s="138"/>
      <c r="H95" s="139"/>
      <c r="I95" s="139"/>
      <c r="J95" s="1"/>
      <c r="K95" s="59"/>
    </row>
    <row r="96" spans="2:11">
      <c r="B96" s="58"/>
      <c r="C96" s="15"/>
      <c r="D96" s="15"/>
      <c r="E96" s="15"/>
      <c r="F96" s="137"/>
      <c r="G96" s="138"/>
      <c r="H96" s="139"/>
      <c r="I96" s="139"/>
      <c r="J96" s="1"/>
      <c r="K96" s="59"/>
    </row>
    <row r="97" spans="2:11">
      <c r="B97" s="58"/>
      <c r="C97" s="15"/>
      <c r="D97" s="15"/>
      <c r="E97" s="15"/>
      <c r="F97" s="137"/>
      <c r="G97" s="138"/>
      <c r="H97" s="139"/>
      <c r="I97" s="139"/>
      <c r="J97" s="1"/>
      <c r="K97" s="59"/>
    </row>
    <row r="98" spans="2:11">
      <c r="B98" s="58"/>
      <c r="C98" s="15"/>
      <c r="D98" s="15"/>
      <c r="E98" s="15"/>
      <c r="F98" s="137"/>
      <c r="G98" s="138"/>
      <c r="H98" s="139"/>
      <c r="I98" s="139"/>
      <c r="J98" s="1"/>
      <c r="K98" s="59"/>
    </row>
    <row r="99" spans="2:11">
      <c r="B99" s="58"/>
      <c r="C99" s="15"/>
      <c r="D99" s="15"/>
      <c r="E99" s="15"/>
      <c r="F99" s="137"/>
      <c r="G99" s="138"/>
      <c r="H99" s="139"/>
      <c r="I99" s="139"/>
      <c r="J99" s="1"/>
      <c r="K99" s="59"/>
    </row>
    <row r="100" spans="2:11">
      <c r="B100" s="58"/>
      <c r="C100" s="15"/>
      <c r="D100" s="15"/>
      <c r="E100" s="15"/>
      <c r="F100" s="137"/>
      <c r="G100" s="138"/>
      <c r="H100" s="139"/>
      <c r="I100" s="139"/>
      <c r="J100" s="1"/>
      <c r="K100" s="59"/>
    </row>
    <row r="101" spans="2:11">
      <c r="B101" s="58"/>
      <c r="C101" s="15"/>
      <c r="D101" s="15"/>
      <c r="E101" s="15"/>
      <c r="F101" s="137"/>
      <c r="G101" s="138"/>
      <c r="H101" s="139"/>
      <c r="I101" s="139"/>
      <c r="J101" s="1"/>
      <c r="K101" s="59"/>
    </row>
    <row r="102" spans="2:11">
      <c r="B102" s="58"/>
      <c r="C102" s="15"/>
      <c r="D102" s="15"/>
      <c r="E102" s="15"/>
      <c r="F102" s="137"/>
      <c r="G102" s="138"/>
      <c r="H102" s="139"/>
      <c r="I102" s="139"/>
      <c r="J102" s="1"/>
      <c r="K102" s="59"/>
    </row>
    <row r="103" spans="2:11">
      <c r="B103" s="58"/>
      <c r="C103" s="15"/>
      <c r="D103" s="15"/>
      <c r="E103" s="15"/>
      <c r="F103" s="137"/>
      <c r="G103" s="138"/>
      <c r="H103" s="139"/>
      <c r="I103" s="139"/>
      <c r="J103" s="1"/>
      <c r="K103" s="59"/>
    </row>
    <row r="104" spans="2:11">
      <c r="B104" s="58"/>
      <c r="C104" s="15"/>
      <c r="D104" s="15"/>
      <c r="E104" s="15"/>
      <c r="F104" s="137"/>
      <c r="G104" s="138"/>
      <c r="H104" s="139"/>
      <c r="I104" s="139"/>
      <c r="J104" s="1"/>
      <c r="K104" s="59"/>
    </row>
    <row r="105" spans="2:11">
      <c r="B105" s="58"/>
      <c r="C105" s="15"/>
      <c r="D105" s="15"/>
      <c r="E105" s="15"/>
      <c r="F105" s="137"/>
      <c r="G105" s="138"/>
      <c r="H105" s="139"/>
      <c r="I105" s="139"/>
      <c r="J105" s="1"/>
      <c r="K105" s="59"/>
    </row>
    <row r="106" spans="2:11">
      <c r="B106" s="58"/>
      <c r="C106" s="15"/>
      <c r="D106" s="15"/>
      <c r="E106" s="15"/>
      <c r="F106" s="137"/>
      <c r="G106" s="138"/>
      <c r="H106" s="139"/>
      <c r="I106" s="139"/>
      <c r="J106" s="1"/>
      <c r="K106" s="59"/>
    </row>
    <row r="107" spans="2:11">
      <c r="B107" s="58"/>
      <c r="C107" s="15"/>
      <c r="D107" s="15"/>
      <c r="E107" s="15"/>
      <c r="F107" s="137"/>
      <c r="G107" s="138"/>
      <c r="H107" s="139"/>
      <c r="I107" s="139"/>
      <c r="J107" s="1"/>
      <c r="K107" s="59"/>
    </row>
    <row r="108" spans="2:11">
      <c r="B108" s="58"/>
      <c r="C108" s="15"/>
      <c r="D108" s="15"/>
      <c r="E108" s="15"/>
      <c r="F108" s="137"/>
      <c r="G108" s="138"/>
      <c r="H108" s="139"/>
      <c r="I108" s="139"/>
      <c r="J108" s="1"/>
      <c r="K108" s="59"/>
    </row>
    <row r="109" spans="2:11">
      <c r="B109" s="58"/>
      <c r="C109" s="15"/>
      <c r="D109" s="15"/>
      <c r="E109" s="15"/>
      <c r="F109" s="137"/>
      <c r="G109" s="138"/>
      <c r="H109" s="139"/>
      <c r="I109" s="139"/>
      <c r="J109" s="1"/>
      <c r="K109" s="59"/>
    </row>
    <row r="110" spans="2:11">
      <c r="B110" s="58"/>
      <c r="C110" s="15"/>
      <c r="D110" s="15"/>
      <c r="E110" s="15"/>
      <c r="F110" s="137"/>
      <c r="G110" s="138"/>
      <c r="H110" s="139"/>
      <c r="I110" s="139"/>
      <c r="J110" s="1"/>
      <c r="K110" s="59"/>
    </row>
    <row r="111" spans="2:11">
      <c r="B111" s="58"/>
      <c r="C111" s="15"/>
      <c r="D111" s="15"/>
      <c r="E111" s="15"/>
      <c r="F111" s="137"/>
      <c r="G111" s="138"/>
      <c r="H111" s="139"/>
      <c r="I111" s="139"/>
      <c r="J111" s="1"/>
      <c r="K111" s="59"/>
    </row>
    <row r="112" spans="2:11">
      <c r="B112" s="58"/>
      <c r="C112" s="15"/>
      <c r="D112" s="15"/>
      <c r="E112" s="15"/>
      <c r="F112" s="137"/>
      <c r="G112" s="138"/>
      <c r="H112" s="139"/>
      <c r="I112" s="139"/>
      <c r="J112" s="1"/>
      <c r="K112" s="59"/>
    </row>
    <row r="113" spans="2:11">
      <c r="B113" s="58"/>
      <c r="C113" s="15"/>
      <c r="D113" s="15"/>
      <c r="E113" s="15"/>
      <c r="F113" s="137"/>
      <c r="G113" s="138"/>
      <c r="H113" s="139"/>
      <c r="I113" s="139"/>
      <c r="J113" s="1"/>
      <c r="K113" s="59"/>
    </row>
    <row r="114" spans="2:11">
      <c r="B114" s="58"/>
      <c r="C114" s="15"/>
      <c r="D114" s="15"/>
      <c r="E114" s="15"/>
      <c r="F114" s="137"/>
      <c r="G114" s="138"/>
      <c r="H114" s="139"/>
      <c r="I114" s="139"/>
      <c r="J114" s="1"/>
      <c r="K114" s="59"/>
    </row>
    <row r="115" spans="2:11">
      <c r="B115" s="58"/>
      <c r="C115" s="15"/>
      <c r="D115" s="15"/>
      <c r="E115" s="15"/>
      <c r="F115" s="137"/>
      <c r="G115" s="138"/>
      <c r="H115" s="139"/>
      <c r="I115" s="139"/>
      <c r="J115" s="1"/>
      <c r="K115" s="59"/>
    </row>
    <row r="116" spans="2:11">
      <c r="B116" s="58"/>
      <c r="C116" s="15"/>
      <c r="D116" s="15"/>
      <c r="E116" s="15"/>
      <c r="F116" s="137"/>
      <c r="G116" s="138"/>
      <c r="H116" s="139"/>
      <c r="I116" s="139"/>
      <c r="J116" s="1"/>
      <c r="K116" s="59"/>
    </row>
    <row r="117" spans="2:11">
      <c r="B117" s="58"/>
      <c r="C117" s="15"/>
      <c r="D117" s="15"/>
      <c r="E117" s="15"/>
      <c r="F117" s="137"/>
      <c r="G117" s="138"/>
      <c r="H117" s="139"/>
      <c r="I117" s="139"/>
      <c r="J117" s="1"/>
      <c r="K117" s="59"/>
    </row>
    <row r="118" spans="2:11">
      <c r="B118" s="58"/>
      <c r="C118" s="15"/>
      <c r="D118" s="15"/>
      <c r="E118" s="15"/>
      <c r="F118" s="137"/>
      <c r="G118" s="138"/>
      <c r="H118" s="139"/>
      <c r="I118" s="139"/>
      <c r="J118" s="1"/>
      <c r="K118" s="59"/>
    </row>
    <row r="119" spans="2:11">
      <c r="B119" s="58"/>
      <c r="C119" s="15"/>
      <c r="D119" s="15"/>
      <c r="E119" s="15"/>
      <c r="F119" s="137"/>
      <c r="G119" s="138"/>
      <c r="H119" s="139"/>
      <c r="I119" s="139"/>
      <c r="J119" s="1"/>
      <c r="K119" s="59"/>
    </row>
    <row r="120" spans="2:11">
      <c r="B120" s="58"/>
      <c r="C120" s="15"/>
      <c r="D120" s="15"/>
      <c r="E120" s="15"/>
      <c r="F120" s="137"/>
      <c r="G120" s="138"/>
      <c r="H120" s="139"/>
      <c r="I120" s="139"/>
      <c r="J120" s="1"/>
      <c r="K120" s="59"/>
    </row>
    <row r="121" spans="2:11">
      <c r="B121" s="58"/>
      <c r="C121" s="15"/>
      <c r="D121" s="15"/>
      <c r="E121" s="15"/>
      <c r="F121" s="137"/>
      <c r="G121" s="138"/>
      <c r="H121" s="139"/>
      <c r="I121" s="139"/>
      <c r="J121" s="1"/>
      <c r="K121" s="59"/>
    </row>
    <row r="122" spans="2:11">
      <c r="B122" s="58"/>
      <c r="C122" s="15"/>
      <c r="D122" s="15"/>
      <c r="E122" s="15"/>
      <c r="F122" s="137"/>
      <c r="G122" s="138"/>
      <c r="H122" s="139"/>
      <c r="I122" s="139"/>
      <c r="J122" s="1"/>
      <c r="K122" s="59"/>
    </row>
    <row r="123" spans="2:11">
      <c r="B123" s="58"/>
      <c r="C123" s="15"/>
      <c r="D123" s="15"/>
      <c r="E123" s="15"/>
      <c r="F123" s="137"/>
      <c r="G123" s="138"/>
      <c r="H123" s="139"/>
      <c r="I123" s="139"/>
      <c r="J123" s="1"/>
      <c r="K123" s="59"/>
    </row>
    <row r="124" spans="2:11">
      <c r="B124" s="58"/>
      <c r="C124" s="15"/>
      <c r="D124" s="15"/>
      <c r="E124" s="15"/>
      <c r="F124" s="137"/>
      <c r="G124" s="138"/>
      <c r="H124" s="139"/>
      <c r="I124" s="139"/>
      <c r="J124" s="1"/>
      <c r="K124" s="59"/>
    </row>
    <row r="125" spans="2:11">
      <c r="B125" s="58"/>
      <c r="C125" s="15"/>
      <c r="D125" s="15"/>
      <c r="E125" s="15"/>
      <c r="F125" s="137"/>
      <c r="G125" s="138"/>
      <c r="H125" s="139"/>
      <c r="I125" s="139"/>
      <c r="J125" s="1"/>
      <c r="K125" s="59"/>
    </row>
    <row r="126" spans="2:11">
      <c r="B126" s="58"/>
      <c r="C126" s="15"/>
      <c r="D126" s="15"/>
      <c r="E126" s="15"/>
      <c r="F126" s="137"/>
      <c r="G126" s="138"/>
      <c r="H126" s="139"/>
      <c r="I126" s="139"/>
      <c r="J126" s="1"/>
      <c r="K126" s="59"/>
    </row>
    <row r="127" spans="2:11">
      <c r="B127" s="58"/>
      <c r="C127" s="15"/>
      <c r="D127" s="15"/>
      <c r="E127" s="15"/>
      <c r="F127" s="137"/>
      <c r="G127" s="138"/>
      <c r="H127" s="139"/>
      <c r="I127" s="139"/>
      <c r="J127" s="1"/>
      <c r="K127" s="59"/>
    </row>
    <row r="128" spans="2:11">
      <c r="B128" s="58"/>
      <c r="C128" s="15"/>
      <c r="D128" s="15"/>
      <c r="E128" s="15"/>
      <c r="F128" s="137"/>
      <c r="G128" s="138"/>
      <c r="H128" s="139"/>
      <c r="I128" s="139"/>
      <c r="J128" s="1"/>
      <c r="K128" s="59"/>
    </row>
    <row r="129" spans="2:11">
      <c r="B129" s="58"/>
      <c r="C129" s="15"/>
      <c r="D129" s="15"/>
      <c r="E129" s="15"/>
      <c r="F129" s="137"/>
      <c r="G129" s="138"/>
      <c r="H129" s="139"/>
      <c r="I129" s="139"/>
      <c r="J129" s="1"/>
      <c r="K129" s="59"/>
    </row>
    <row r="130" spans="2:11">
      <c r="B130" s="58"/>
      <c r="C130" s="15"/>
      <c r="D130" s="15"/>
      <c r="E130" s="15"/>
      <c r="F130" s="137"/>
      <c r="G130" s="138"/>
      <c r="H130" s="139"/>
      <c r="I130" s="139"/>
      <c r="J130" s="1"/>
      <c r="K130" s="59"/>
    </row>
    <row r="131" spans="2:11">
      <c r="B131" s="58"/>
      <c r="C131" s="15"/>
      <c r="D131" s="15"/>
      <c r="E131" s="15"/>
      <c r="F131" s="137"/>
      <c r="G131" s="138"/>
      <c r="H131" s="139"/>
      <c r="I131" s="139"/>
      <c r="J131" s="1"/>
      <c r="K131" s="59"/>
    </row>
    <row r="132" spans="2:11">
      <c r="B132" s="58"/>
      <c r="C132" s="15"/>
      <c r="D132" s="15"/>
      <c r="E132" s="15"/>
      <c r="F132" s="137"/>
      <c r="G132" s="138"/>
      <c r="H132" s="139"/>
      <c r="I132" s="139"/>
      <c r="J132" s="1"/>
      <c r="K132" s="59"/>
    </row>
    <row r="133" spans="2:11">
      <c r="B133" s="58"/>
      <c r="C133" s="15"/>
      <c r="D133" s="15"/>
      <c r="E133" s="15"/>
      <c r="F133" s="137"/>
      <c r="G133" s="138"/>
      <c r="H133" s="139"/>
      <c r="I133" s="139"/>
      <c r="J133" s="1"/>
      <c r="K133" s="59"/>
    </row>
    <row r="134" spans="2:11">
      <c r="B134" s="58"/>
      <c r="C134" s="15"/>
      <c r="D134" s="15"/>
      <c r="E134" s="15"/>
      <c r="F134" s="137"/>
      <c r="G134" s="138"/>
      <c r="H134" s="139"/>
      <c r="I134" s="139"/>
      <c r="J134" s="1"/>
      <c r="K134" s="59"/>
    </row>
    <row r="135" spans="2:11">
      <c r="B135" s="58"/>
      <c r="C135" s="15"/>
      <c r="D135" s="15"/>
      <c r="E135" s="15"/>
      <c r="F135" s="137"/>
      <c r="G135" s="138"/>
      <c r="H135" s="139"/>
      <c r="I135" s="139"/>
      <c r="J135" s="1"/>
      <c r="K135" s="59"/>
    </row>
    <row r="136" spans="2:11">
      <c r="B136" s="58"/>
      <c r="C136" s="15"/>
      <c r="D136" s="15"/>
      <c r="E136" s="15"/>
      <c r="F136" s="137"/>
      <c r="G136" s="138"/>
      <c r="H136" s="139"/>
      <c r="I136" s="139"/>
      <c r="J136" s="1"/>
      <c r="K136" s="59"/>
    </row>
    <row r="137" spans="2:11">
      <c r="B137" s="58"/>
      <c r="C137" s="15"/>
      <c r="D137" s="15"/>
      <c r="E137" s="15"/>
      <c r="F137" s="137"/>
      <c r="G137" s="138"/>
      <c r="H137" s="139"/>
      <c r="I137" s="139"/>
      <c r="J137" s="1"/>
      <c r="K137" s="59"/>
    </row>
    <row r="138" spans="2:11">
      <c r="B138" s="58"/>
      <c r="C138" s="15"/>
      <c r="D138" s="15"/>
      <c r="E138" s="15"/>
      <c r="F138" s="137"/>
      <c r="G138" s="138"/>
      <c r="H138" s="139"/>
      <c r="I138" s="139"/>
      <c r="J138" s="1"/>
      <c r="K138" s="59"/>
    </row>
    <row r="139" spans="2:11">
      <c r="B139" s="58"/>
      <c r="C139" s="15"/>
      <c r="D139" s="15"/>
      <c r="E139" s="15"/>
      <c r="F139" s="137"/>
      <c r="G139" s="138"/>
      <c r="H139" s="139"/>
      <c r="I139" s="139"/>
      <c r="J139" s="1"/>
      <c r="K139" s="59"/>
    </row>
    <row r="140" spans="2:11">
      <c r="B140" s="58"/>
      <c r="C140" s="15"/>
      <c r="D140" s="15"/>
      <c r="E140" s="15"/>
      <c r="F140" s="137"/>
      <c r="G140" s="138"/>
      <c r="H140" s="139"/>
      <c r="I140" s="139"/>
      <c r="J140" s="1"/>
      <c r="K140" s="59"/>
    </row>
    <row r="141" spans="2:11">
      <c r="B141" s="58"/>
      <c r="C141" s="15"/>
      <c r="D141" s="15"/>
      <c r="E141" s="15"/>
      <c r="F141" s="137"/>
      <c r="G141" s="138"/>
      <c r="H141" s="139"/>
      <c r="I141" s="139"/>
      <c r="J141" s="1"/>
      <c r="K141" s="59"/>
    </row>
    <row r="142" spans="2:11">
      <c r="B142" s="58"/>
      <c r="C142" s="15"/>
      <c r="D142" s="15"/>
      <c r="E142" s="15"/>
      <c r="F142" s="137"/>
      <c r="G142" s="138"/>
      <c r="H142" s="139"/>
      <c r="I142" s="139"/>
      <c r="J142" s="1"/>
      <c r="K142" s="59"/>
    </row>
    <row r="143" spans="2:11">
      <c r="B143" s="58"/>
      <c r="C143" s="15"/>
      <c r="D143" s="15"/>
      <c r="E143" s="15"/>
      <c r="F143" s="137"/>
      <c r="G143" s="138"/>
      <c r="H143" s="139"/>
      <c r="I143" s="139"/>
      <c r="J143" s="1"/>
      <c r="K143" s="59"/>
    </row>
    <row r="144" spans="2:11">
      <c r="B144" s="58"/>
      <c r="C144" s="15"/>
      <c r="D144" s="15"/>
      <c r="E144" s="15"/>
      <c r="F144" s="137"/>
      <c r="G144" s="138"/>
      <c r="H144" s="139"/>
      <c r="I144" s="139"/>
      <c r="J144" s="1"/>
      <c r="K144" s="59"/>
    </row>
    <row r="145" spans="2:11">
      <c r="B145" s="58"/>
      <c r="C145" s="15"/>
      <c r="D145" s="15"/>
      <c r="E145" s="15"/>
      <c r="F145" s="137"/>
      <c r="G145" s="138"/>
      <c r="H145" s="139"/>
      <c r="I145" s="139"/>
      <c r="J145" s="1"/>
      <c r="K145" s="59"/>
    </row>
    <row r="146" spans="2:11">
      <c r="B146" s="58"/>
      <c r="C146" s="15"/>
      <c r="D146" s="15"/>
      <c r="E146" s="15"/>
      <c r="F146" s="137"/>
      <c r="G146" s="138"/>
      <c r="H146" s="139"/>
      <c r="I146" s="139"/>
      <c r="J146" s="1"/>
      <c r="K146" s="59"/>
    </row>
    <row r="147" spans="2:11">
      <c r="B147" s="58"/>
      <c r="C147" s="15"/>
      <c r="D147" s="15"/>
      <c r="E147" s="15"/>
      <c r="F147" s="137"/>
      <c r="G147" s="138"/>
      <c r="H147" s="139"/>
      <c r="I147" s="139"/>
      <c r="J147" s="1"/>
      <c r="K147" s="59"/>
    </row>
    <row r="148" spans="2:11">
      <c r="B148" s="58"/>
      <c r="C148" s="15"/>
      <c r="D148" s="15"/>
      <c r="E148" s="15"/>
      <c r="F148" s="137"/>
      <c r="G148" s="138"/>
      <c r="H148" s="139"/>
      <c r="I148" s="139"/>
      <c r="J148" s="1"/>
      <c r="K148" s="59"/>
    </row>
    <row r="149" spans="2:11">
      <c r="B149" s="58"/>
      <c r="C149" s="15"/>
      <c r="D149" s="15"/>
      <c r="E149" s="15"/>
      <c r="F149" s="137"/>
      <c r="G149" s="138"/>
      <c r="H149" s="139"/>
      <c r="I149" s="139"/>
      <c r="J149" s="1"/>
      <c r="K149" s="59"/>
    </row>
    <row r="150" spans="2:11">
      <c r="B150" s="58"/>
      <c r="C150" s="15"/>
      <c r="D150" s="15"/>
      <c r="E150" s="15"/>
      <c r="F150" s="137"/>
      <c r="G150" s="138"/>
      <c r="H150" s="139"/>
      <c r="I150" s="139"/>
      <c r="J150" s="1"/>
      <c r="K150" s="59"/>
    </row>
    <row r="151" spans="2:11">
      <c r="B151" s="58"/>
      <c r="C151" s="15"/>
      <c r="D151" s="15"/>
      <c r="E151" s="15"/>
      <c r="F151" s="137"/>
      <c r="G151" s="138"/>
      <c r="H151" s="139"/>
      <c r="I151" s="139"/>
      <c r="J151" s="1"/>
      <c r="K151" s="59"/>
    </row>
    <row r="152" spans="2:11">
      <c r="B152" s="58"/>
      <c r="C152" s="15"/>
      <c r="D152" s="15"/>
      <c r="E152" s="15"/>
      <c r="F152" s="137"/>
      <c r="G152" s="138"/>
      <c r="H152" s="139"/>
      <c r="I152" s="139"/>
      <c r="J152" s="1"/>
      <c r="K152" s="59"/>
    </row>
    <row r="153" spans="2:11">
      <c r="B153" s="58"/>
      <c r="C153" s="15"/>
      <c r="D153" s="15"/>
      <c r="E153" s="15"/>
      <c r="F153" s="137"/>
      <c r="G153" s="138"/>
      <c r="H153" s="139"/>
      <c r="I153" s="139"/>
      <c r="J153" s="1"/>
      <c r="K153" s="59"/>
    </row>
    <row r="154" spans="2:11">
      <c r="B154" s="58"/>
      <c r="C154" s="15"/>
      <c r="D154" s="15"/>
      <c r="E154" s="15"/>
      <c r="F154" s="137"/>
      <c r="G154" s="138"/>
      <c r="H154" s="139"/>
      <c r="I154" s="139"/>
      <c r="J154" s="1"/>
      <c r="K154" s="59"/>
    </row>
    <row r="155" spans="2:11">
      <c r="B155" s="58"/>
      <c r="C155" s="15"/>
      <c r="D155" s="15"/>
      <c r="E155" s="15"/>
      <c r="F155" s="137"/>
      <c r="G155" s="138"/>
      <c r="H155" s="139"/>
      <c r="I155" s="139"/>
      <c r="J155" s="1"/>
      <c r="K155" s="59"/>
    </row>
    <row r="156" spans="2:11">
      <c r="B156" s="58"/>
      <c r="C156" s="15"/>
      <c r="D156" s="15"/>
      <c r="E156" s="15"/>
      <c r="F156" s="137"/>
      <c r="G156" s="138"/>
      <c r="H156" s="139"/>
      <c r="I156" s="139"/>
      <c r="J156" s="1"/>
      <c r="K156" s="59"/>
    </row>
    <row r="157" spans="2:11">
      <c r="B157" s="58"/>
      <c r="C157" s="15"/>
      <c r="D157" s="15"/>
      <c r="E157" s="15"/>
      <c r="F157" s="137"/>
      <c r="G157" s="138"/>
      <c r="H157" s="139"/>
      <c r="I157" s="139"/>
      <c r="J157" s="1"/>
      <c r="K157" s="59"/>
    </row>
    <row r="158" spans="2:11">
      <c r="B158" s="58"/>
      <c r="C158" s="15"/>
      <c r="D158" s="15"/>
      <c r="E158" s="15"/>
      <c r="F158" s="137"/>
      <c r="G158" s="138"/>
      <c r="H158" s="139"/>
      <c r="I158" s="139"/>
      <c r="J158" s="1"/>
      <c r="K158" s="59"/>
    </row>
    <row r="159" spans="2:11">
      <c r="B159" s="58"/>
      <c r="C159" s="15"/>
      <c r="D159" s="15"/>
      <c r="E159" s="15"/>
      <c r="F159" s="137"/>
      <c r="G159" s="138"/>
      <c r="H159" s="139"/>
      <c r="I159" s="139"/>
      <c r="J159" s="1"/>
      <c r="K159" s="59"/>
    </row>
    <row r="160" spans="2:11">
      <c r="B160" s="58"/>
      <c r="C160" s="15"/>
      <c r="D160" s="15"/>
      <c r="E160" s="15"/>
      <c r="F160" s="137"/>
      <c r="G160" s="138"/>
      <c r="H160" s="139"/>
      <c r="I160" s="139"/>
      <c r="J160" s="1"/>
      <c r="K160" s="59"/>
    </row>
    <row r="161" spans="2:11">
      <c r="B161" s="58"/>
      <c r="C161" s="15"/>
      <c r="D161" s="15"/>
      <c r="E161" s="15"/>
      <c r="F161" s="137"/>
      <c r="G161" s="138"/>
      <c r="H161" s="139"/>
      <c r="I161" s="139"/>
      <c r="J161" s="1"/>
      <c r="K161" s="59"/>
    </row>
    <row r="162" spans="2:11">
      <c r="B162" s="58"/>
      <c r="C162" s="15"/>
      <c r="D162" s="15"/>
      <c r="E162" s="15"/>
      <c r="F162" s="137"/>
      <c r="G162" s="138"/>
      <c r="H162" s="139"/>
      <c r="I162" s="139"/>
      <c r="J162" s="1"/>
      <c r="K162" s="59"/>
    </row>
    <row r="163" spans="2:11">
      <c r="B163" s="58"/>
      <c r="C163" s="15"/>
      <c r="D163" s="15"/>
      <c r="E163" s="15"/>
      <c r="F163" s="137"/>
      <c r="G163" s="138"/>
      <c r="H163" s="139"/>
      <c r="I163" s="139"/>
      <c r="J163" s="1"/>
      <c r="K163" s="59"/>
    </row>
    <row r="164" spans="2:11">
      <c r="B164" s="58"/>
      <c r="C164" s="15"/>
      <c r="D164" s="15"/>
      <c r="E164" s="15"/>
      <c r="F164" s="137"/>
      <c r="G164" s="138"/>
      <c r="H164" s="139"/>
      <c r="I164" s="139"/>
      <c r="J164" s="1"/>
      <c r="K164" s="59"/>
    </row>
    <row r="165" spans="2:11">
      <c r="B165" s="58"/>
      <c r="C165" s="15"/>
      <c r="D165" s="15"/>
      <c r="E165" s="15"/>
      <c r="F165" s="137"/>
      <c r="G165" s="138"/>
      <c r="H165" s="139"/>
      <c r="I165" s="139"/>
      <c r="J165" s="1"/>
      <c r="K165" s="59"/>
    </row>
    <row r="166" spans="2:11">
      <c r="B166" s="58"/>
      <c r="C166" s="15"/>
      <c r="D166" s="15"/>
      <c r="E166" s="15"/>
      <c r="F166" s="137"/>
      <c r="G166" s="138"/>
      <c r="H166" s="139"/>
      <c r="I166" s="139"/>
      <c r="J166" s="1"/>
      <c r="K166" s="59"/>
    </row>
    <row r="167" spans="2:11">
      <c r="B167" s="58"/>
      <c r="C167" s="15"/>
      <c r="D167" s="15"/>
      <c r="E167" s="15"/>
      <c r="F167" s="137"/>
      <c r="G167" s="138"/>
      <c r="H167" s="139"/>
      <c r="I167" s="139"/>
      <c r="J167" s="1"/>
      <c r="K167" s="59"/>
    </row>
    <row r="168" spans="2:11">
      <c r="B168" s="58"/>
      <c r="C168" s="15"/>
      <c r="D168" s="15"/>
      <c r="E168" s="15"/>
      <c r="F168" s="137"/>
      <c r="G168" s="138"/>
      <c r="H168" s="139"/>
      <c r="I168" s="139"/>
      <c r="J168" s="1"/>
      <c r="K168" s="59"/>
    </row>
    <row r="169" spans="2:11">
      <c r="B169" s="58"/>
      <c r="C169" s="15"/>
      <c r="D169" s="15"/>
      <c r="E169" s="15"/>
      <c r="F169" s="137"/>
      <c r="G169" s="138"/>
      <c r="H169" s="139"/>
      <c r="I169" s="139"/>
      <c r="J169" s="1"/>
      <c r="K169" s="59"/>
    </row>
    <row r="170" spans="2:11">
      <c r="B170" s="58"/>
      <c r="C170" s="15"/>
      <c r="D170" s="15"/>
      <c r="E170" s="15"/>
      <c r="F170" s="137"/>
      <c r="G170" s="138"/>
      <c r="H170" s="139"/>
      <c r="I170" s="139"/>
      <c r="J170" s="1"/>
      <c r="K170" s="59"/>
    </row>
    <row r="171" spans="2:11">
      <c r="B171" s="58"/>
      <c r="C171" s="15"/>
      <c r="D171" s="15"/>
      <c r="E171" s="15"/>
      <c r="F171" s="137"/>
      <c r="G171" s="138"/>
      <c r="H171" s="139"/>
      <c r="I171" s="139"/>
      <c r="J171" s="1"/>
      <c r="K171" s="59"/>
    </row>
    <row r="172" spans="2:11">
      <c r="B172" s="58"/>
      <c r="C172" s="15"/>
      <c r="D172" s="15"/>
      <c r="E172" s="15"/>
      <c r="F172" s="137"/>
      <c r="G172" s="138"/>
      <c r="H172" s="139"/>
      <c r="I172" s="139"/>
      <c r="J172" s="1"/>
      <c r="K172" s="59"/>
    </row>
    <row r="173" spans="2:11">
      <c r="B173" s="58"/>
      <c r="C173" s="15"/>
      <c r="D173" s="15"/>
      <c r="E173" s="15"/>
      <c r="F173" s="137"/>
      <c r="G173" s="138"/>
      <c r="H173" s="139"/>
      <c r="I173" s="139"/>
      <c r="J173" s="1"/>
      <c r="K173" s="59"/>
    </row>
    <row r="174" spans="2:11">
      <c r="B174" s="58"/>
      <c r="C174" s="15"/>
      <c r="D174" s="15"/>
      <c r="E174" s="15"/>
      <c r="F174" s="137"/>
      <c r="G174" s="138"/>
      <c r="H174" s="139"/>
      <c r="I174" s="139"/>
      <c r="J174" s="1"/>
      <c r="K174" s="59"/>
    </row>
    <row r="175" spans="2:11">
      <c r="B175" s="58"/>
      <c r="C175" s="15"/>
      <c r="D175" s="15"/>
      <c r="E175" s="15"/>
      <c r="F175" s="137"/>
      <c r="G175" s="138"/>
      <c r="H175" s="139"/>
      <c r="I175" s="139"/>
      <c r="J175" s="1"/>
      <c r="K175" s="59"/>
    </row>
    <row r="176" spans="2:11">
      <c r="B176" s="58"/>
      <c r="C176" s="15"/>
      <c r="D176" s="15"/>
      <c r="E176" s="15"/>
      <c r="F176" s="137"/>
      <c r="G176" s="138"/>
      <c r="H176" s="139"/>
      <c r="I176" s="139"/>
      <c r="J176" s="1"/>
      <c r="K176" s="59"/>
    </row>
    <row r="177" spans="2:11">
      <c r="B177" s="58"/>
      <c r="C177" s="15"/>
      <c r="D177" s="15"/>
      <c r="E177" s="15"/>
      <c r="F177" s="137"/>
      <c r="G177" s="138"/>
      <c r="H177" s="139"/>
      <c r="I177" s="139"/>
      <c r="J177" s="1"/>
      <c r="K177" s="59"/>
    </row>
    <row r="178" spans="2:11">
      <c r="B178" s="58"/>
      <c r="C178" s="15"/>
      <c r="D178" s="15"/>
      <c r="E178" s="15"/>
      <c r="F178" s="137"/>
      <c r="G178" s="138"/>
      <c r="H178" s="139"/>
      <c r="I178" s="139"/>
      <c r="J178" s="1"/>
      <c r="K178" s="59"/>
    </row>
    <row r="179" spans="2:11">
      <c r="B179" s="58"/>
      <c r="C179" s="15"/>
      <c r="D179" s="15"/>
      <c r="E179" s="15"/>
      <c r="F179" s="137"/>
      <c r="G179" s="138"/>
      <c r="H179" s="139"/>
      <c r="I179" s="139"/>
      <c r="J179" s="1"/>
      <c r="K179" s="59"/>
    </row>
    <row r="180" spans="2:11">
      <c r="B180" s="58"/>
      <c r="C180" s="15"/>
      <c r="D180" s="15"/>
      <c r="E180" s="15"/>
      <c r="F180" s="137"/>
      <c r="G180" s="138"/>
      <c r="H180" s="139"/>
      <c r="I180" s="139"/>
      <c r="J180" s="1"/>
      <c r="K180" s="59"/>
    </row>
    <row r="181" spans="2:11">
      <c r="B181" s="58"/>
      <c r="C181" s="15"/>
      <c r="D181" s="15"/>
      <c r="E181" s="15"/>
      <c r="F181" s="137"/>
      <c r="G181" s="138"/>
      <c r="H181" s="139"/>
      <c r="I181" s="139"/>
      <c r="J181" s="1"/>
      <c r="K181" s="59"/>
    </row>
    <row r="182" spans="2:11">
      <c r="B182" s="58"/>
      <c r="C182" s="15"/>
      <c r="D182" s="15"/>
      <c r="E182" s="15"/>
      <c r="F182" s="137"/>
      <c r="G182" s="138"/>
      <c r="H182" s="139"/>
      <c r="I182" s="139"/>
      <c r="J182" s="1"/>
      <c r="K182" s="59"/>
    </row>
    <row r="183" spans="2:11">
      <c r="B183" s="58"/>
      <c r="C183" s="15"/>
      <c r="D183" s="15"/>
      <c r="E183" s="15"/>
      <c r="F183" s="137"/>
      <c r="G183" s="138"/>
      <c r="H183" s="139"/>
      <c r="I183" s="139"/>
      <c r="J183" s="1"/>
      <c r="K183" s="59"/>
    </row>
    <row r="184" spans="2:11">
      <c r="B184" s="58"/>
      <c r="C184" s="15"/>
      <c r="D184" s="15"/>
      <c r="E184" s="15"/>
      <c r="F184" s="137"/>
      <c r="G184" s="138"/>
      <c r="H184" s="139"/>
      <c r="I184" s="139"/>
      <c r="J184" s="1"/>
      <c r="K184" s="59"/>
    </row>
    <row r="185" spans="2:11">
      <c r="B185" s="58"/>
      <c r="C185" s="15"/>
      <c r="D185" s="15"/>
      <c r="E185" s="15"/>
      <c r="F185" s="137"/>
      <c r="G185" s="138"/>
      <c r="H185" s="139"/>
      <c r="I185" s="139"/>
      <c r="J185" s="1"/>
      <c r="K185" s="59"/>
    </row>
    <row r="186" spans="2:11">
      <c r="B186" s="58"/>
      <c r="C186" s="15"/>
      <c r="D186" s="15"/>
      <c r="E186" s="15"/>
      <c r="F186" s="137"/>
      <c r="G186" s="138"/>
      <c r="H186" s="139"/>
      <c r="I186" s="139"/>
      <c r="J186" s="1"/>
      <c r="K186" s="59"/>
    </row>
    <row r="187" spans="2:11">
      <c r="B187" s="58"/>
      <c r="C187" s="15"/>
      <c r="D187" s="15"/>
      <c r="E187" s="15"/>
      <c r="F187" s="137"/>
      <c r="G187" s="138"/>
      <c r="H187" s="139"/>
      <c r="I187" s="139"/>
      <c r="J187" s="1"/>
      <c r="K187" s="59"/>
    </row>
    <row r="188" spans="2:11">
      <c r="B188" s="58"/>
      <c r="C188" s="15"/>
      <c r="D188" s="15"/>
      <c r="E188" s="15"/>
      <c r="F188" s="137"/>
      <c r="G188" s="138"/>
      <c r="H188" s="139"/>
      <c r="I188" s="139"/>
      <c r="J188" s="1"/>
      <c r="K188" s="59"/>
    </row>
    <row r="189" spans="2:11">
      <c r="B189" s="58"/>
      <c r="C189" s="15"/>
      <c r="D189" s="15"/>
      <c r="E189" s="15"/>
      <c r="F189" s="137"/>
      <c r="G189" s="138"/>
      <c r="H189" s="139"/>
      <c r="I189" s="139"/>
      <c r="J189" s="1"/>
      <c r="K189" s="59"/>
    </row>
    <row r="190" spans="2:11">
      <c r="B190" s="58"/>
      <c r="C190" s="15"/>
      <c r="D190" s="15"/>
      <c r="E190" s="15"/>
      <c r="F190" s="137"/>
      <c r="G190" s="138"/>
      <c r="H190" s="139"/>
      <c r="I190" s="139"/>
      <c r="J190" s="1"/>
      <c r="K190" s="59"/>
    </row>
    <row r="191" spans="2:11">
      <c r="B191" s="58"/>
      <c r="C191" s="15"/>
      <c r="D191" s="15"/>
      <c r="E191" s="15"/>
      <c r="F191" s="137"/>
      <c r="G191" s="138"/>
      <c r="H191" s="139"/>
      <c r="I191" s="139"/>
      <c r="J191" s="1"/>
      <c r="K191" s="59"/>
    </row>
    <row r="192" spans="2:11">
      <c r="B192" s="58"/>
      <c r="C192" s="15"/>
      <c r="D192" s="15"/>
      <c r="E192" s="15"/>
      <c r="F192" s="137"/>
      <c r="G192" s="138"/>
      <c r="H192" s="139"/>
      <c r="I192" s="139"/>
      <c r="J192" s="1"/>
      <c r="K192" s="59"/>
    </row>
    <row r="193" spans="2:11">
      <c r="B193" s="58"/>
      <c r="C193" s="15"/>
      <c r="D193" s="15"/>
      <c r="E193" s="15"/>
      <c r="F193" s="137"/>
      <c r="G193" s="138"/>
      <c r="H193" s="139"/>
      <c r="I193" s="139"/>
      <c r="J193" s="1"/>
      <c r="K193" s="59"/>
    </row>
    <row r="194" spans="2:11">
      <c r="B194" s="58"/>
      <c r="C194" s="15"/>
      <c r="D194" s="15"/>
      <c r="E194" s="15"/>
      <c r="F194" s="137"/>
      <c r="G194" s="138"/>
      <c r="H194" s="139"/>
      <c r="I194" s="139"/>
      <c r="J194" s="1"/>
      <c r="K194" s="59"/>
    </row>
    <row r="195" spans="2:11">
      <c r="B195" s="58"/>
      <c r="C195" s="15"/>
      <c r="D195" s="15"/>
      <c r="E195" s="15"/>
      <c r="F195" s="137"/>
      <c r="G195" s="138"/>
      <c r="H195" s="139"/>
      <c r="I195" s="139"/>
      <c r="J195" s="1"/>
      <c r="K195" s="59"/>
    </row>
    <row r="196" spans="2:11">
      <c r="B196" s="58"/>
      <c r="C196" s="15"/>
      <c r="D196" s="15"/>
      <c r="E196" s="15"/>
      <c r="F196" s="137"/>
      <c r="G196" s="138"/>
      <c r="H196" s="139"/>
      <c r="I196" s="139"/>
      <c r="J196" s="1"/>
      <c r="K196" s="59"/>
    </row>
    <row r="197" spans="2:11">
      <c r="B197" s="58"/>
      <c r="C197" s="15"/>
      <c r="D197" s="15"/>
      <c r="E197" s="15"/>
      <c r="F197" s="137"/>
      <c r="G197" s="138"/>
      <c r="H197" s="139"/>
      <c r="I197" s="139"/>
      <c r="J197" s="1"/>
      <c r="K197" s="59"/>
    </row>
    <row r="198" spans="2:11">
      <c r="B198" s="58"/>
      <c r="C198" s="15"/>
      <c r="D198" s="15"/>
      <c r="E198" s="15"/>
      <c r="F198" s="137"/>
      <c r="G198" s="138"/>
      <c r="H198" s="139"/>
      <c r="I198" s="139"/>
      <c r="J198" s="1"/>
      <c r="K198" s="59"/>
    </row>
    <row r="199" spans="2:11">
      <c r="B199" s="58"/>
      <c r="C199" s="15"/>
      <c r="D199" s="15"/>
      <c r="E199" s="15"/>
      <c r="F199" s="137"/>
      <c r="G199" s="138"/>
      <c r="H199" s="139"/>
      <c r="I199" s="139"/>
      <c r="J199" s="1"/>
      <c r="K199" s="59"/>
    </row>
    <row r="200" spans="2:11">
      <c r="B200" s="58"/>
      <c r="C200" s="15"/>
      <c r="D200" s="15"/>
      <c r="E200" s="15"/>
      <c r="F200" s="137"/>
      <c r="G200" s="138"/>
      <c r="H200" s="139"/>
      <c r="I200" s="139"/>
      <c r="J200" s="1"/>
      <c r="K200" s="59"/>
    </row>
    <row r="201" spans="2:11">
      <c r="B201" s="58"/>
      <c r="C201" s="15"/>
      <c r="D201" s="15"/>
      <c r="E201" s="15"/>
      <c r="F201" s="137"/>
      <c r="G201" s="138"/>
      <c r="H201" s="139"/>
      <c r="I201" s="139"/>
      <c r="J201" s="1"/>
      <c r="K201" s="59"/>
    </row>
    <row r="202" spans="2:11">
      <c r="B202" s="58"/>
      <c r="C202" s="15"/>
      <c r="D202" s="15"/>
      <c r="E202" s="15"/>
      <c r="F202" s="137"/>
      <c r="G202" s="138"/>
      <c r="H202" s="139"/>
      <c r="I202" s="139"/>
      <c r="J202" s="1"/>
      <c r="K202" s="59"/>
    </row>
    <row r="203" spans="2:11">
      <c r="B203" s="58"/>
      <c r="C203" s="15"/>
      <c r="D203" s="15"/>
      <c r="E203" s="15"/>
      <c r="F203" s="137"/>
      <c r="G203" s="138"/>
      <c r="H203" s="139"/>
      <c r="I203" s="139"/>
      <c r="J203" s="1"/>
      <c r="K203" s="59"/>
    </row>
    <row r="204" spans="2:11">
      <c r="B204" s="58"/>
      <c r="C204" s="15"/>
      <c r="D204" s="15"/>
      <c r="E204" s="15"/>
      <c r="F204" s="137"/>
      <c r="G204" s="138"/>
      <c r="H204" s="139"/>
      <c r="I204" s="139"/>
      <c r="J204" s="1"/>
      <c r="K204" s="59"/>
    </row>
    <row r="205" spans="2:11">
      <c r="B205" s="58"/>
      <c r="C205" s="15"/>
      <c r="D205" s="15"/>
      <c r="E205" s="15"/>
      <c r="F205" s="137"/>
      <c r="G205" s="138"/>
      <c r="H205" s="139"/>
      <c r="I205" s="139"/>
      <c r="J205" s="1"/>
      <c r="K205" s="59"/>
    </row>
    <row r="206" spans="2:11">
      <c r="B206" s="58"/>
      <c r="C206" s="15"/>
      <c r="D206" s="15"/>
      <c r="E206" s="15"/>
      <c r="F206" s="137"/>
      <c r="G206" s="138"/>
      <c r="H206" s="139"/>
      <c r="I206" s="139"/>
      <c r="J206" s="1"/>
      <c r="K206" s="59"/>
    </row>
    <row r="207" spans="2:11">
      <c r="B207" s="58"/>
      <c r="C207" s="15"/>
      <c r="D207" s="15"/>
      <c r="E207" s="15"/>
      <c r="F207" s="137"/>
      <c r="G207" s="138"/>
      <c r="H207" s="139"/>
      <c r="I207" s="139"/>
      <c r="J207" s="1"/>
      <c r="K207" s="59"/>
    </row>
    <row r="208" spans="2:11">
      <c r="B208" s="58"/>
      <c r="C208" s="15"/>
      <c r="D208" s="15"/>
      <c r="E208" s="15"/>
      <c r="F208" s="137"/>
      <c r="G208" s="138"/>
      <c r="H208" s="139"/>
      <c r="I208" s="139"/>
      <c r="J208" s="1"/>
      <c r="K208" s="59"/>
    </row>
    <row r="209" spans="2:11">
      <c r="B209" s="58"/>
      <c r="C209" s="15"/>
      <c r="D209" s="15"/>
      <c r="E209" s="15"/>
      <c r="F209" s="137"/>
      <c r="G209" s="138"/>
      <c r="H209" s="139"/>
      <c r="I209" s="139"/>
      <c r="J209" s="1"/>
      <c r="K209" s="59"/>
    </row>
    <row r="210" spans="2:11">
      <c r="B210" s="58"/>
      <c r="C210" s="15"/>
      <c r="D210" s="15"/>
      <c r="E210" s="15"/>
      <c r="F210" s="137"/>
      <c r="G210" s="138"/>
      <c r="H210" s="139"/>
      <c r="I210" s="139"/>
      <c r="J210" s="1"/>
      <c r="K210" s="59"/>
    </row>
    <row r="211" spans="2:11">
      <c r="B211" s="58"/>
      <c r="C211" s="15"/>
      <c r="D211" s="15"/>
      <c r="E211" s="15"/>
      <c r="F211" s="137"/>
      <c r="G211" s="138"/>
      <c r="H211" s="139"/>
      <c r="I211" s="139"/>
      <c r="J211" s="1"/>
      <c r="K211" s="59"/>
    </row>
    <row r="212" spans="2:11">
      <c r="B212" s="58"/>
      <c r="C212" s="15"/>
      <c r="D212" s="15"/>
      <c r="E212" s="15"/>
      <c r="F212" s="137"/>
      <c r="G212" s="138"/>
      <c r="H212" s="139"/>
      <c r="I212" s="139"/>
      <c r="J212" s="1"/>
      <c r="K212" s="59"/>
    </row>
    <row r="213" spans="2:11">
      <c r="B213" s="58"/>
      <c r="C213" s="15"/>
      <c r="D213" s="15"/>
      <c r="E213" s="15"/>
      <c r="F213" s="137"/>
      <c r="G213" s="138"/>
      <c r="H213" s="139"/>
      <c r="I213" s="139"/>
      <c r="J213" s="1"/>
      <c r="K213" s="59"/>
    </row>
    <row r="214" spans="2:11">
      <c r="B214" s="58"/>
      <c r="C214" s="15"/>
      <c r="D214" s="15"/>
      <c r="E214" s="15"/>
      <c r="F214" s="137"/>
      <c r="G214" s="138"/>
      <c r="H214" s="139"/>
      <c r="I214" s="139"/>
      <c r="J214" s="1"/>
      <c r="K214" s="59"/>
    </row>
    <row r="215" spans="2:11">
      <c r="B215" s="58"/>
      <c r="C215" s="15"/>
      <c r="D215" s="15"/>
      <c r="E215" s="15"/>
      <c r="F215" s="137"/>
      <c r="G215" s="138"/>
      <c r="H215" s="139"/>
      <c r="I215" s="139"/>
      <c r="J215" s="1"/>
      <c r="K215" s="59"/>
    </row>
    <row r="216" spans="2:11">
      <c r="B216" s="58"/>
      <c r="C216" s="15"/>
      <c r="D216" s="15"/>
      <c r="E216" s="15"/>
      <c r="F216" s="137"/>
      <c r="G216" s="138"/>
      <c r="H216" s="139"/>
      <c r="I216" s="139"/>
      <c r="J216" s="1"/>
      <c r="K216" s="59"/>
    </row>
    <row r="217" spans="2:11">
      <c r="B217" s="58"/>
      <c r="C217" s="15"/>
      <c r="D217" s="15"/>
      <c r="E217" s="15"/>
      <c r="F217" s="137"/>
      <c r="G217" s="138"/>
      <c r="H217" s="139"/>
      <c r="I217" s="139"/>
      <c r="J217" s="1"/>
      <c r="K217" s="59"/>
    </row>
    <row r="218" spans="2:11">
      <c r="B218" s="58"/>
      <c r="C218" s="15"/>
      <c r="D218" s="15"/>
      <c r="E218" s="15"/>
      <c r="F218" s="137"/>
      <c r="G218" s="138"/>
      <c r="H218" s="139"/>
      <c r="I218" s="139"/>
      <c r="J218" s="1"/>
      <c r="K218" s="59"/>
    </row>
    <row r="219" spans="2:11">
      <c r="B219" s="58"/>
      <c r="C219" s="15"/>
      <c r="D219" s="15"/>
      <c r="E219" s="15"/>
      <c r="F219" s="137"/>
      <c r="G219" s="138"/>
      <c r="H219" s="139"/>
      <c r="I219" s="139"/>
      <c r="J219" s="1"/>
      <c r="K219" s="59"/>
    </row>
    <row r="220" spans="2:11">
      <c r="B220" s="58"/>
      <c r="C220" s="15"/>
      <c r="D220" s="15"/>
      <c r="E220" s="15"/>
      <c r="F220" s="137"/>
      <c r="G220" s="138"/>
      <c r="H220" s="139"/>
      <c r="I220" s="139"/>
      <c r="J220" s="1"/>
      <c r="K220" s="59"/>
    </row>
    <row r="221" spans="2:11">
      <c r="B221" s="58"/>
      <c r="C221" s="15"/>
      <c r="D221" s="15"/>
      <c r="E221" s="15"/>
      <c r="F221" s="137"/>
      <c r="G221" s="138"/>
      <c r="H221" s="139"/>
      <c r="I221" s="139"/>
      <c r="J221" s="1"/>
      <c r="K221" s="59"/>
    </row>
    <row r="222" spans="2:11">
      <c r="B222" s="58"/>
      <c r="C222" s="15"/>
      <c r="D222" s="15"/>
      <c r="E222" s="15"/>
      <c r="F222" s="137"/>
      <c r="G222" s="138"/>
      <c r="H222" s="139"/>
      <c r="I222" s="139"/>
      <c r="J222" s="1"/>
      <c r="K222" s="59"/>
    </row>
    <row r="223" spans="2:11">
      <c r="B223" s="58"/>
      <c r="C223" s="15"/>
      <c r="D223" s="15"/>
      <c r="E223" s="15"/>
      <c r="F223" s="137"/>
      <c r="G223" s="138"/>
      <c r="H223" s="139"/>
      <c r="I223" s="139"/>
      <c r="J223" s="1"/>
      <c r="K223" s="59"/>
    </row>
    <row r="224" spans="2:11">
      <c r="B224" s="58"/>
      <c r="C224" s="15"/>
      <c r="D224" s="15"/>
      <c r="E224" s="15"/>
      <c r="F224" s="137"/>
      <c r="G224" s="138"/>
      <c r="H224" s="139"/>
      <c r="I224" s="139"/>
      <c r="J224" s="1"/>
      <c r="K224" s="59"/>
    </row>
    <row r="225" spans="2:11">
      <c r="B225" s="58"/>
      <c r="C225" s="15"/>
      <c r="D225" s="15"/>
      <c r="E225" s="15"/>
      <c r="F225" s="137"/>
      <c r="G225" s="138"/>
      <c r="H225" s="139"/>
      <c r="I225" s="139"/>
      <c r="J225" s="1"/>
      <c r="K225" s="59"/>
    </row>
    <row r="226" spans="2:11">
      <c r="B226" s="58"/>
      <c r="C226" s="15"/>
      <c r="D226" s="15"/>
      <c r="E226" s="15"/>
      <c r="F226" s="137"/>
      <c r="G226" s="138"/>
      <c r="H226" s="139"/>
      <c r="I226" s="139"/>
      <c r="J226" s="1"/>
      <c r="K226" s="59"/>
    </row>
    <row r="227" spans="2:11">
      <c r="B227" s="58"/>
      <c r="C227" s="15"/>
      <c r="D227" s="15"/>
      <c r="E227" s="15"/>
      <c r="F227" s="137"/>
      <c r="G227" s="138"/>
      <c r="H227" s="139"/>
      <c r="I227" s="139"/>
      <c r="J227" s="1"/>
      <c r="K227" s="59"/>
    </row>
    <row r="228" spans="2:11">
      <c r="B228" s="58"/>
      <c r="C228" s="15"/>
      <c r="D228" s="15"/>
      <c r="E228" s="15"/>
      <c r="F228" s="137"/>
      <c r="G228" s="138"/>
      <c r="H228" s="139"/>
      <c r="I228" s="139"/>
      <c r="J228" s="1"/>
      <c r="K228" s="59"/>
    </row>
    <row r="229" spans="2:11">
      <c r="B229" s="58"/>
      <c r="C229" s="15"/>
      <c r="D229" s="15"/>
      <c r="E229" s="15"/>
      <c r="F229" s="137"/>
      <c r="G229" s="138"/>
      <c r="H229" s="139"/>
      <c r="I229" s="139"/>
      <c r="J229" s="1"/>
      <c r="K229" s="59"/>
    </row>
    <row r="230" spans="2:11">
      <c r="B230" s="58"/>
      <c r="C230" s="15"/>
      <c r="D230" s="15"/>
      <c r="E230" s="15"/>
      <c r="F230" s="137"/>
      <c r="G230" s="138"/>
      <c r="H230" s="139"/>
      <c r="I230" s="139"/>
      <c r="J230" s="1"/>
      <c r="K230" s="59"/>
    </row>
    <row r="231" spans="2:11">
      <c r="B231" s="58"/>
      <c r="C231" s="15"/>
      <c r="D231" s="15"/>
      <c r="E231" s="15"/>
      <c r="F231" s="137"/>
      <c r="G231" s="138"/>
      <c r="H231" s="139"/>
      <c r="I231" s="139"/>
      <c r="J231" s="1"/>
      <c r="K231" s="59"/>
    </row>
    <row r="232" spans="2:11">
      <c r="B232" s="58"/>
      <c r="C232" s="15"/>
      <c r="D232" s="15"/>
      <c r="E232" s="15"/>
      <c r="F232" s="137"/>
      <c r="G232" s="138"/>
      <c r="H232" s="139"/>
      <c r="I232" s="139"/>
      <c r="J232" s="1"/>
      <c r="K232" s="59"/>
    </row>
    <row r="233" spans="2:11">
      <c r="B233" s="58"/>
      <c r="C233" s="15"/>
      <c r="D233" s="15"/>
      <c r="E233" s="15"/>
      <c r="F233" s="137"/>
      <c r="G233" s="138"/>
      <c r="H233" s="139"/>
      <c r="I233" s="139"/>
      <c r="J233" s="1"/>
      <c r="K233" s="59"/>
    </row>
    <row r="234" spans="2:11">
      <c r="B234" s="58"/>
      <c r="C234" s="15"/>
      <c r="D234" s="15"/>
      <c r="E234" s="15"/>
      <c r="F234" s="137"/>
      <c r="G234" s="138"/>
      <c r="H234" s="139"/>
      <c r="I234" s="139"/>
      <c r="J234" s="1"/>
      <c r="K234" s="59"/>
    </row>
    <row r="235" spans="2:11">
      <c r="B235" s="58"/>
      <c r="C235" s="15"/>
      <c r="D235" s="15"/>
      <c r="E235" s="15"/>
      <c r="F235" s="137"/>
      <c r="G235" s="138"/>
      <c r="H235" s="139"/>
      <c r="I235" s="139"/>
      <c r="J235" s="1"/>
      <c r="K235" s="59"/>
    </row>
    <row r="236" spans="2:11">
      <c r="B236" s="58"/>
      <c r="C236" s="15"/>
      <c r="D236" s="15"/>
      <c r="E236" s="15"/>
      <c r="F236" s="137"/>
      <c r="G236" s="138"/>
      <c r="H236" s="139"/>
      <c r="I236" s="139"/>
      <c r="J236" s="1"/>
      <c r="K236" s="59"/>
    </row>
    <row r="237" spans="2:11">
      <c r="B237" s="58"/>
      <c r="C237" s="15"/>
      <c r="D237" s="15"/>
      <c r="E237" s="15"/>
      <c r="F237" s="137"/>
      <c r="G237" s="138"/>
      <c r="H237" s="139"/>
      <c r="I237" s="139"/>
      <c r="J237" s="1"/>
      <c r="K237" s="59"/>
    </row>
    <row r="238" spans="2:11">
      <c r="B238" s="58"/>
      <c r="C238" s="15"/>
      <c r="D238" s="15"/>
      <c r="E238" s="15"/>
      <c r="F238" s="137"/>
      <c r="G238" s="138"/>
      <c r="H238" s="139"/>
      <c r="I238" s="139"/>
      <c r="J238" s="1"/>
      <c r="K238" s="59"/>
    </row>
    <row r="239" spans="2:11">
      <c r="B239" s="58"/>
      <c r="C239" s="15"/>
      <c r="D239" s="15"/>
      <c r="E239" s="15"/>
      <c r="F239" s="137"/>
      <c r="G239" s="138"/>
      <c r="H239" s="139"/>
      <c r="I239" s="139"/>
      <c r="J239" s="1"/>
      <c r="K239" s="59"/>
    </row>
    <row r="240" spans="2:11">
      <c r="B240" s="58"/>
      <c r="C240" s="15"/>
      <c r="D240" s="15"/>
      <c r="E240" s="15"/>
      <c r="F240" s="137"/>
      <c r="G240" s="138"/>
      <c r="H240" s="139"/>
      <c r="I240" s="139"/>
      <c r="J240" s="1"/>
      <c r="K240" s="59"/>
    </row>
    <row r="241" spans="2:11">
      <c r="B241" s="58"/>
      <c r="C241" s="15"/>
      <c r="D241" s="15"/>
      <c r="E241" s="15"/>
      <c r="F241" s="137"/>
      <c r="G241" s="138"/>
      <c r="H241" s="139"/>
      <c r="I241" s="139"/>
      <c r="J241" s="1"/>
      <c r="K241" s="59"/>
    </row>
    <row r="242" spans="2:11">
      <c r="B242" s="58"/>
      <c r="C242" s="15"/>
      <c r="D242" s="15"/>
      <c r="E242" s="15"/>
      <c r="F242" s="137"/>
      <c r="G242" s="138"/>
      <c r="H242" s="139"/>
      <c r="I242" s="139"/>
      <c r="J242" s="1"/>
      <c r="K242" s="59"/>
    </row>
    <row r="243" spans="2:11">
      <c r="B243" s="58"/>
      <c r="C243" s="15"/>
      <c r="D243" s="15"/>
      <c r="E243" s="15"/>
      <c r="F243" s="137"/>
      <c r="G243" s="138"/>
      <c r="H243" s="139"/>
      <c r="I243" s="139"/>
      <c r="J243" s="1"/>
      <c r="K243" s="59"/>
    </row>
    <row r="244" spans="2:11">
      <c r="B244" s="58"/>
      <c r="C244" s="15"/>
      <c r="D244" s="15"/>
      <c r="E244" s="15"/>
      <c r="F244" s="137"/>
      <c r="G244" s="138"/>
      <c r="H244" s="139"/>
      <c r="I244" s="139"/>
      <c r="J244" s="1"/>
      <c r="K244" s="59"/>
    </row>
    <row r="245" spans="2:11">
      <c r="B245" s="58"/>
      <c r="C245" s="15"/>
      <c r="D245" s="15"/>
      <c r="E245" s="15"/>
      <c r="F245" s="137"/>
      <c r="G245" s="138"/>
      <c r="H245" s="139"/>
      <c r="I245" s="139"/>
      <c r="J245" s="1"/>
      <c r="K245" s="59"/>
    </row>
    <row r="246" spans="2:11">
      <c r="B246" s="58"/>
      <c r="C246" s="15"/>
      <c r="D246" s="15"/>
      <c r="E246" s="15"/>
      <c r="F246" s="137"/>
      <c r="G246" s="138"/>
      <c r="H246" s="139"/>
      <c r="I246" s="139"/>
      <c r="J246" s="1"/>
      <c r="K246" s="59"/>
    </row>
    <row r="247" spans="2:11">
      <c r="B247" s="58"/>
      <c r="C247" s="15"/>
      <c r="D247" s="15"/>
      <c r="E247" s="15"/>
      <c r="F247" s="137"/>
      <c r="G247" s="138"/>
      <c r="H247" s="139"/>
      <c r="I247" s="139"/>
      <c r="J247" s="1"/>
      <c r="K247" s="59"/>
    </row>
    <row r="248" spans="2:11">
      <c r="B248" s="58"/>
      <c r="C248" s="15"/>
      <c r="D248" s="15"/>
      <c r="E248" s="15"/>
      <c r="F248" s="137"/>
      <c r="G248" s="138"/>
      <c r="H248" s="139"/>
      <c r="I248" s="139"/>
      <c r="J248" s="1"/>
      <c r="K248" s="59"/>
    </row>
    <row r="249" spans="2:11">
      <c r="B249" s="58"/>
      <c r="C249" s="15"/>
      <c r="D249" s="15"/>
      <c r="E249" s="15"/>
      <c r="F249" s="137"/>
      <c r="G249" s="138"/>
      <c r="H249" s="139"/>
      <c r="I249" s="139"/>
      <c r="J249" s="1"/>
      <c r="K249" s="59"/>
    </row>
    <row r="250" spans="2:11">
      <c r="B250" s="58"/>
      <c r="C250" s="15"/>
      <c r="D250" s="15"/>
      <c r="E250" s="15"/>
      <c r="F250" s="137"/>
      <c r="G250" s="138"/>
      <c r="H250" s="139"/>
      <c r="I250" s="139"/>
      <c r="J250" s="1"/>
      <c r="K250" s="59"/>
    </row>
    <row r="251" spans="2:11">
      <c r="B251" s="58"/>
      <c r="C251" s="15"/>
      <c r="D251" s="15"/>
      <c r="E251" s="15"/>
      <c r="F251" s="137"/>
      <c r="G251" s="138"/>
      <c r="H251" s="139"/>
      <c r="I251" s="139"/>
      <c r="J251" s="1"/>
      <c r="K251" s="59"/>
    </row>
    <row r="252" spans="2:11">
      <c r="B252" s="58"/>
      <c r="C252" s="15"/>
      <c r="D252" s="15"/>
      <c r="E252" s="15"/>
      <c r="F252" s="137"/>
      <c r="G252" s="138"/>
      <c r="H252" s="139"/>
      <c r="I252" s="139"/>
      <c r="J252" s="1"/>
      <c r="K252" s="59"/>
    </row>
    <row r="253" spans="2:11">
      <c r="B253" s="58"/>
      <c r="C253" s="15"/>
      <c r="D253" s="15"/>
      <c r="E253" s="15"/>
      <c r="F253" s="137"/>
      <c r="G253" s="138"/>
      <c r="H253" s="139"/>
      <c r="I253" s="139"/>
      <c r="J253" s="1"/>
      <c r="K253" s="59"/>
    </row>
    <row r="254" spans="2:11">
      <c r="B254" s="58"/>
      <c r="C254" s="15"/>
      <c r="D254" s="15"/>
      <c r="E254" s="15"/>
      <c r="F254" s="137"/>
      <c r="G254" s="138"/>
      <c r="H254" s="139"/>
      <c r="I254" s="139"/>
      <c r="J254" s="1"/>
      <c r="K254" s="59"/>
    </row>
    <row r="255" spans="2:11">
      <c r="B255" s="58"/>
      <c r="C255" s="15"/>
      <c r="D255" s="15"/>
      <c r="E255" s="15"/>
      <c r="F255" s="137"/>
      <c r="G255" s="138"/>
      <c r="H255" s="139"/>
      <c r="I255" s="139"/>
      <c r="J255" s="1"/>
      <c r="K255" s="59"/>
    </row>
    <row r="256" spans="2:11">
      <c r="B256" s="58"/>
      <c r="C256" s="15"/>
      <c r="D256" s="15"/>
      <c r="E256" s="15"/>
      <c r="F256" s="137"/>
      <c r="G256" s="138"/>
      <c r="H256" s="139"/>
      <c r="I256" s="139"/>
      <c r="J256" s="1"/>
      <c r="K256" s="59"/>
    </row>
    <row r="257" spans="2:11">
      <c r="B257" s="58"/>
      <c r="C257" s="15"/>
      <c r="D257" s="15"/>
      <c r="E257" s="15"/>
      <c r="F257" s="137"/>
      <c r="G257" s="138"/>
      <c r="H257" s="139"/>
      <c r="I257" s="139"/>
      <c r="J257" s="1"/>
      <c r="K257" s="59"/>
    </row>
    <row r="258" spans="2:11">
      <c r="B258" s="58"/>
      <c r="C258" s="15"/>
      <c r="D258" s="15"/>
      <c r="E258" s="15"/>
      <c r="F258" s="137"/>
      <c r="G258" s="138"/>
      <c r="H258" s="139"/>
      <c r="I258" s="139"/>
      <c r="J258" s="1"/>
      <c r="K258" s="59"/>
    </row>
    <row r="259" spans="2:11">
      <c r="B259" s="58"/>
      <c r="C259" s="15"/>
      <c r="D259" s="15"/>
      <c r="E259" s="15"/>
      <c r="F259" s="137"/>
      <c r="G259" s="138"/>
      <c r="H259" s="139"/>
      <c r="I259" s="139"/>
      <c r="J259" s="1"/>
      <c r="K259" s="59"/>
    </row>
    <row r="260" spans="2:11">
      <c r="B260" s="58"/>
      <c r="C260" s="15"/>
      <c r="D260" s="15"/>
      <c r="E260" s="15"/>
      <c r="F260" s="137"/>
      <c r="G260" s="138"/>
      <c r="H260" s="139"/>
      <c r="I260" s="139"/>
      <c r="J260" s="1"/>
      <c r="K260" s="59"/>
    </row>
    <row r="261" spans="2:11">
      <c r="B261" s="58"/>
      <c r="C261" s="15"/>
      <c r="D261" s="15"/>
      <c r="E261" s="15"/>
      <c r="F261" s="137"/>
      <c r="G261" s="138"/>
      <c r="H261" s="139"/>
      <c r="I261" s="139"/>
      <c r="J261" s="1"/>
      <c r="K261" s="59"/>
    </row>
    <row r="262" spans="2:11">
      <c r="B262" s="58"/>
      <c r="C262" s="15"/>
      <c r="D262" s="15"/>
      <c r="E262" s="15"/>
      <c r="F262" s="137"/>
      <c r="G262" s="138"/>
      <c r="H262" s="139"/>
      <c r="I262" s="139"/>
      <c r="J262" s="1"/>
      <c r="K262" s="59"/>
    </row>
    <row r="263" spans="2:11">
      <c r="B263" s="58"/>
      <c r="C263" s="15"/>
      <c r="D263" s="15"/>
      <c r="E263" s="15"/>
      <c r="F263" s="137"/>
      <c r="G263" s="138"/>
      <c r="H263" s="139"/>
      <c r="I263" s="139"/>
      <c r="J263" s="1"/>
      <c r="K263" s="59"/>
    </row>
    <row r="264" spans="2:11">
      <c r="B264" s="58"/>
      <c r="C264" s="15"/>
      <c r="D264" s="15"/>
      <c r="E264" s="15"/>
      <c r="F264" s="137"/>
      <c r="G264" s="138"/>
      <c r="H264" s="139"/>
      <c r="I264" s="139"/>
      <c r="J264" s="1"/>
      <c r="K264" s="59"/>
    </row>
    <row r="265" spans="2:11">
      <c r="B265" s="58"/>
      <c r="C265" s="15"/>
      <c r="D265" s="15"/>
      <c r="E265" s="15"/>
      <c r="F265" s="137"/>
      <c r="G265" s="138"/>
      <c r="H265" s="139"/>
      <c r="I265" s="139"/>
      <c r="J265" s="1"/>
      <c r="K265" s="59"/>
    </row>
    <row r="266" spans="2:11">
      <c r="B266" s="58"/>
      <c r="C266" s="15"/>
      <c r="D266" s="15"/>
      <c r="E266" s="15"/>
      <c r="F266" s="137"/>
      <c r="G266" s="138"/>
      <c r="H266" s="139"/>
      <c r="I266" s="139"/>
      <c r="J266" s="1"/>
      <c r="K266" s="59"/>
    </row>
    <row r="267" spans="2:11">
      <c r="B267" s="58"/>
      <c r="C267" s="15"/>
      <c r="D267" s="15"/>
      <c r="E267" s="15"/>
      <c r="F267" s="137"/>
      <c r="G267" s="138"/>
      <c r="H267" s="139"/>
      <c r="I267" s="139"/>
      <c r="J267" s="1"/>
      <c r="K267" s="59"/>
    </row>
    <row r="268" spans="2:11">
      <c r="B268" s="58"/>
      <c r="C268" s="15"/>
      <c r="D268" s="15"/>
      <c r="E268" s="15"/>
      <c r="F268" s="137"/>
      <c r="G268" s="138"/>
      <c r="H268" s="139"/>
      <c r="I268" s="139"/>
      <c r="J268" s="1"/>
      <c r="K268" s="59"/>
    </row>
    <row r="269" spans="2:11">
      <c r="B269" s="58"/>
      <c r="C269" s="15"/>
      <c r="D269" s="15"/>
      <c r="E269" s="15"/>
      <c r="F269" s="137"/>
      <c r="G269" s="138"/>
      <c r="H269" s="139"/>
      <c r="I269" s="139"/>
      <c r="J269" s="1"/>
      <c r="K269" s="59"/>
    </row>
    <row r="270" spans="2:11">
      <c r="B270" s="58"/>
      <c r="C270" s="15"/>
      <c r="D270" s="15"/>
      <c r="E270" s="15"/>
      <c r="F270" s="137"/>
      <c r="G270" s="138"/>
      <c r="H270" s="139"/>
      <c r="I270" s="139"/>
      <c r="J270" s="1"/>
      <c r="K270" s="59"/>
    </row>
    <row r="271" spans="2:11">
      <c r="B271" s="58"/>
      <c r="C271" s="15"/>
      <c r="D271" s="15"/>
      <c r="E271" s="15"/>
      <c r="F271" s="137"/>
      <c r="G271" s="138"/>
      <c r="H271" s="139"/>
      <c r="I271" s="139"/>
      <c r="J271" s="1"/>
      <c r="K271" s="59"/>
    </row>
    <row r="272" spans="2:11">
      <c r="B272" s="58"/>
      <c r="C272" s="15"/>
      <c r="D272" s="15"/>
      <c r="E272" s="15"/>
      <c r="F272" s="137"/>
      <c r="G272" s="138"/>
      <c r="H272" s="139"/>
      <c r="I272" s="139"/>
      <c r="J272" s="1"/>
      <c r="K272" s="59"/>
    </row>
    <row r="273" spans="2:11">
      <c r="B273" s="58"/>
      <c r="C273" s="15"/>
      <c r="D273" s="15"/>
      <c r="E273" s="15"/>
      <c r="F273" s="137"/>
      <c r="G273" s="138"/>
      <c r="H273" s="139"/>
      <c r="I273" s="139"/>
      <c r="J273" s="1"/>
      <c r="K273" s="59"/>
    </row>
    <row r="274" spans="2:11">
      <c r="B274" s="58"/>
      <c r="C274" s="15"/>
      <c r="D274" s="15"/>
      <c r="E274" s="15"/>
      <c r="F274" s="137"/>
      <c r="G274" s="138"/>
      <c r="H274" s="139"/>
      <c r="I274" s="139"/>
      <c r="J274" s="1"/>
      <c r="K274" s="59"/>
    </row>
    <row r="275" spans="2:11">
      <c r="B275" s="58"/>
      <c r="C275" s="15"/>
      <c r="D275" s="15"/>
      <c r="E275" s="15"/>
      <c r="F275" s="137"/>
      <c r="G275" s="138"/>
      <c r="H275" s="139"/>
      <c r="I275" s="139"/>
      <c r="J275" s="1"/>
      <c r="K275" s="59"/>
    </row>
    <row r="276" spans="2:11">
      <c r="B276" s="58"/>
      <c r="C276" s="15"/>
      <c r="D276" s="15"/>
      <c r="E276" s="15"/>
      <c r="F276" s="137"/>
      <c r="G276" s="138"/>
      <c r="H276" s="139"/>
      <c r="I276" s="139"/>
      <c r="J276" s="1"/>
      <c r="K276" s="59"/>
    </row>
    <row r="277" spans="2:11">
      <c r="B277" s="58"/>
      <c r="C277" s="15"/>
      <c r="D277" s="15"/>
      <c r="E277" s="15"/>
      <c r="F277" s="137"/>
      <c r="G277" s="138"/>
      <c r="H277" s="139"/>
      <c r="I277" s="139"/>
      <c r="J277" s="1"/>
      <c r="K277" s="59"/>
    </row>
    <row r="278" spans="2:11">
      <c r="B278" s="58"/>
      <c r="C278" s="15"/>
      <c r="D278" s="15"/>
      <c r="E278" s="15"/>
      <c r="F278" s="137"/>
      <c r="G278" s="138"/>
      <c r="H278" s="139"/>
      <c r="I278" s="139"/>
      <c r="J278" s="1"/>
      <c r="K278" s="59"/>
    </row>
    <row r="279" spans="2:11">
      <c r="B279" s="58"/>
      <c r="C279" s="15"/>
      <c r="D279" s="15"/>
      <c r="E279" s="15"/>
      <c r="F279" s="137"/>
      <c r="G279" s="138"/>
      <c r="H279" s="139"/>
      <c r="I279" s="139"/>
      <c r="J279" s="1"/>
      <c r="K279" s="59"/>
    </row>
    <row r="280" spans="2:11">
      <c r="B280" s="58"/>
      <c r="C280" s="15"/>
      <c r="D280" s="15"/>
      <c r="E280" s="15"/>
      <c r="F280" s="137"/>
      <c r="G280" s="138"/>
      <c r="H280" s="139"/>
      <c r="I280" s="139"/>
      <c r="J280" s="1"/>
      <c r="K280" s="59"/>
    </row>
    <row r="281" spans="2:11">
      <c r="B281" s="58"/>
      <c r="C281" s="15"/>
      <c r="D281" s="15"/>
      <c r="E281" s="15"/>
      <c r="F281" s="137"/>
      <c r="G281" s="138"/>
      <c r="H281" s="139"/>
      <c r="I281" s="139"/>
      <c r="J281" s="1"/>
      <c r="K281" s="59"/>
    </row>
    <row r="282" spans="2:11">
      <c r="B282" s="58"/>
      <c r="C282" s="15"/>
      <c r="D282" s="15"/>
      <c r="E282" s="15"/>
      <c r="F282" s="137"/>
      <c r="G282" s="138"/>
      <c r="H282" s="139"/>
      <c r="I282" s="139"/>
      <c r="J282" s="1"/>
      <c r="K282" s="59"/>
    </row>
    <row r="283" spans="2:11">
      <c r="B283" s="58"/>
      <c r="C283" s="15"/>
      <c r="D283" s="15"/>
      <c r="E283" s="15"/>
      <c r="F283" s="137"/>
      <c r="G283" s="138"/>
      <c r="H283" s="139"/>
      <c r="I283" s="139"/>
      <c r="J283" s="1"/>
      <c r="K283" s="59"/>
    </row>
    <row r="284" spans="2:11">
      <c r="B284" s="58"/>
      <c r="C284" s="15"/>
      <c r="D284" s="15"/>
      <c r="E284" s="15"/>
      <c r="F284" s="137"/>
      <c r="G284" s="138"/>
      <c r="H284" s="139"/>
      <c r="I284" s="139"/>
      <c r="J284" s="1"/>
      <c r="K284" s="59"/>
    </row>
    <row r="285" spans="2:11">
      <c r="B285" s="58"/>
      <c r="C285" s="15"/>
      <c r="D285" s="15"/>
      <c r="E285" s="15"/>
      <c r="F285" s="137"/>
      <c r="G285" s="138"/>
      <c r="H285" s="139"/>
      <c r="I285" s="139"/>
      <c r="J285" s="1"/>
      <c r="K285" s="59"/>
    </row>
    <row r="286" spans="2:11">
      <c r="B286" s="58"/>
      <c r="C286" s="15"/>
      <c r="D286" s="15"/>
      <c r="E286" s="15"/>
      <c r="F286" s="137"/>
      <c r="G286" s="138"/>
      <c r="H286" s="139"/>
      <c r="I286" s="139"/>
      <c r="J286" s="1"/>
      <c r="K286" s="59"/>
    </row>
    <row r="287" spans="2:11">
      <c r="B287" s="58"/>
      <c r="C287" s="15"/>
      <c r="D287" s="15"/>
      <c r="E287" s="15"/>
      <c r="F287" s="137"/>
      <c r="G287" s="138"/>
      <c r="H287" s="139"/>
      <c r="I287" s="139"/>
      <c r="J287" s="1"/>
      <c r="K287" s="59"/>
    </row>
    <row r="288" spans="2:11">
      <c r="B288" s="58"/>
      <c r="C288" s="15"/>
      <c r="D288" s="15"/>
      <c r="E288" s="15"/>
      <c r="F288" s="137"/>
      <c r="G288" s="138"/>
      <c r="H288" s="139"/>
      <c r="I288" s="139"/>
      <c r="J288" s="1"/>
      <c r="K288" s="59"/>
    </row>
    <row r="289" spans="2:11">
      <c r="B289" s="58"/>
      <c r="C289" s="15"/>
      <c r="D289" s="15"/>
      <c r="E289" s="15"/>
      <c r="F289" s="137"/>
      <c r="G289" s="138"/>
      <c r="H289" s="139"/>
      <c r="I289" s="139"/>
      <c r="J289" s="1"/>
      <c r="K289" s="59"/>
    </row>
    <row r="290" spans="2:11">
      <c r="B290" s="58"/>
      <c r="C290" s="15"/>
      <c r="D290" s="15"/>
      <c r="E290" s="15"/>
      <c r="F290" s="137"/>
      <c r="G290" s="138"/>
      <c r="H290" s="139"/>
      <c r="I290" s="139"/>
      <c r="J290" s="1"/>
      <c r="K290" s="59"/>
    </row>
    <row r="291" spans="2:11">
      <c r="B291" s="58"/>
      <c r="C291" s="15"/>
      <c r="D291" s="15"/>
      <c r="E291" s="15"/>
      <c r="F291" s="137"/>
      <c r="G291" s="138"/>
      <c r="H291" s="139"/>
      <c r="I291" s="139"/>
      <c r="J291" s="1"/>
      <c r="K291" s="59"/>
    </row>
    <row r="292" spans="2:11">
      <c r="B292" s="58"/>
      <c r="C292" s="15"/>
      <c r="D292" s="15"/>
      <c r="E292" s="15"/>
      <c r="F292" s="137"/>
      <c r="G292" s="138"/>
      <c r="H292" s="139"/>
      <c r="I292" s="139"/>
      <c r="J292" s="1"/>
      <c r="K292" s="59"/>
    </row>
    <row r="293" spans="2:11">
      <c r="B293" s="58"/>
      <c r="C293" s="15"/>
      <c r="D293" s="15"/>
      <c r="E293" s="15"/>
      <c r="F293" s="137"/>
      <c r="G293" s="138"/>
      <c r="H293" s="139"/>
      <c r="I293" s="139"/>
      <c r="J293" s="1"/>
      <c r="K293" s="59"/>
    </row>
    <row r="294" spans="2:11">
      <c r="B294" s="58"/>
      <c r="C294" s="15"/>
      <c r="D294" s="15"/>
      <c r="E294" s="15"/>
      <c r="F294" s="137"/>
      <c r="G294" s="138"/>
      <c r="H294" s="139"/>
      <c r="I294" s="139"/>
      <c r="J294" s="1"/>
      <c r="K294" s="59"/>
    </row>
    <row r="295" spans="2:11">
      <c r="B295" s="58"/>
      <c r="C295" s="15"/>
      <c r="D295" s="15"/>
      <c r="E295" s="15"/>
      <c r="F295" s="137"/>
      <c r="G295" s="138"/>
      <c r="H295" s="139"/>
      <c r="I295" s="139"/>
      <c r="J295" s="1"/>
      <c r="K295" s="59"/>
    </row>
    <row r="296" spans="2:11">
      <c r="B296" s="58"/>
      <c r="C296" s="15"/>
      <c r="D296" s="15"/>
      <c r="E296" s="15"/>
      <c r="F296" s="137"/>
      <c r="G296" s="138"/>
      <c r="H296" s="139"/>
      <c r="I296" s="139"/>
      <c r="J296" s="1"/>
      <c r="K296" s="59"/>
    </row>
    <row r="297" spans="2:11">
      <c r="B297" s="58"/>
      <c r="C297" s="15"/>
      <c r="D297" s="15"/>
      <c r="E297" s="15"/>
      <c r="F297" s="137"/>
      <c r="G297" s="138"/>
      <c r="H297" s="139"/>
      <c r="I297" s="139"/>
      <c r="J297" s="1"/>
      <c r="K297" s="59"/>
    </row>
    <row r="298" spans="2:11">
      <c r="B298" s="58"/>
      <c r="C298" s="15"/>
      <c r="D298" s="15"/>
      <c r="E298" s="15"/>
      <c r="F298" s="137"/>
      <c r="G298" s="138"/>
      <c r="H298" s="139"/>
      <c r="I298" s="139"/>
      <c r="J298" s="1"/>
      <c r="K298" s="59"/>
    </row>
    <row r="299" spans="2:11">
      <c r="B299" s="58"/>
      <c r="C299" s="15"/>
      <c r="D299" s="15"/>
      <c r="E299" s="15"/>
      <c r="F299" s="137"/>
      <c r="G299" s="138"/>
      <c r="H299" s="139"/>
      <c r="I299" s="139"/>
      <c r="J299" s="1"/>
      <c r="K299" s="59"/>
    </row>
    <row r="300" spans="2:11">
      <c r="B300" s="58"/>
      <c r="C300" s="15"/>
      <c r="D300" s="15"/>
      <c r="E300" s="15"/>
      <c r="F300" s="137"/>
      <c r="G300" s="138"/>
      <c r="H300" s="139"/>
      <c r="I300" s="139"/>
      <c r="J300" s="1"/>
      <c r="K300" s="59"/>
    </row>
    <row r="301" spans="2:11">
      <c r="B301" s="58"/>
      <c r="C301" s="15"/>
      <c r="D301" s="15"/>
      <c r="E301" s="15"/>
      <c r="F301" s="137"/>
      <c r="G301" s="138"/>
      <c r="H301" s="139"/>
      <c r="I301" s="139"/>
      <c r="J301" s="1"/>
      <c r="K301" s="59"/>
    </row>
    <row r="302" spans="2:11">
      <c r="B302" s="58"/>
      <c r="C302" s="15"/>
      <c r="D302" s="15"/>
      <c r="E302" s="15"/>
      <c r="F302" s="137"/>
      <c r="G302" s="138"/>
      <c r="H302" s="139"/>
      <c r="I302" s="139"/>
      <c r="J302" s="1"/>
      <c r="K302" s="59"/>
    </row>
    <row r="303" spans="2:11">
      <c r="B303" s="58"/>
      <c r="C303" s="15"/>
      <c r="D303" s="15"/>
      <c r="E303" s="15"/>
      <c r="F303" s="137"/>
      <c r="G303" s="138"/>
      <c r="H303" s="139"/>
      <c r="I303" s="139"/>
      <c r="J303" s="1"/>
      <c r="K303" s="59"/>
    </row>
    <row r="304" spans="2:11">
      <c r="B304" s="58"/>
      <c r="C304" s="15"/>
      <c r="D304" s="15"/>
      <c r="E304" s="15"/>
      <c r="F304" s="137"/>
      <c r="G304" s="138"/>
      <c r="H304" s="139"/>
      <c r="I304" s="139"/>
      <c r="J304" s="1"/>
      <c r="K304" s="59"/>
    </row>
    <row r="305" spans="2:11">
      <c r="B305" s="58"/>
      <c r="C305" s="15"/>
      <c r="D305" s="15"/>
      <c r="E305" s="15"/>
      <c r="F305" s="137"/>
      <c r="G305" s="138"/>
      <c r="H305" s="139"/>
      <c r="I305" s="139"/>
      <c r="J305" s="1"/>
      <c r="K305" s="59"/>
    </row>
    <row r="306" spans="2:11">
      <c r="B306" s="58"/>
      <c r="C306" s="15"/>
      <c r="D306" s="15"/>
      <c r="E306" s="15"/>
      <c r="F306" s="137"/>
      <c r="G306" s="138"/>
      <c r="H306" s="139"/>
      <c r="I306" s="139"/>
      <c r="J306" s="1"/>
      <c r="K306" s="59"/>
    </row>
    <row r="307" spans="2:11">
      <c r="B307" s="58"/>
      <c r="C307" s="15"/>
      <c r="D307" s="15"/>
      <c r="E307" s="15"/>
      <c r="F307" s="137"/>
      <c r="G307" s="138"/>
      <c r="H307" s="139"/>
      <c r="I307" s="139"/>
      <c r="J307" s="1"/>
      <c r="K307" s="59"/>
    </row>
    <row r="308" spans="2:11">
      <c r="B308" s="58"/>
      <c r="C308" s="15"/>
      <c r="D308" s="15"/>
      <c r="E308" s="15"/>
      <c r="F308" s="137"/>
      <c r="G308" s="138"/>
      <c r="H308" s="139"/>
      <c r="I308" s="139"/>
      <c r="J308" s="1"/>
      <c r="K308" s="59"/>
    </row>
    <row r="309" spans="2:11">
      <c r="B309" s="58"/>
      <c r="C309" s="15"/>
      <c r="D309" s="15"/>
      <c r="E309" s="15"/>
      <c r="F309" s="137"/>
      <c r="G309" s="138"/>
      <c r="H309" s="139"/>
      <c r="I309" s="139"/>
      <c r="J309" s="1"/>
      <c r="K309" s="59"/>
    </row>
    <row r="310" spans="2:11">
      <c r="B310" s="58"/>
      <c r="C310" s="15"/>
      <c r="D310" s="15"/>
      <c r="E310" s="15"/>
      <c r="F310" s="137"/>
      <c r="G310" s="138"/>
      <c r="H310" s="139"/>
      <c r="I310" s="139"/>
      <c r="J310" s="1"/>
      <c r="K310" s="59"/>
    </row>
    <row r="311" spans="2:11">
      <c r="B311" s="58"/>
      <c r="C311" s="15"/>
      <c r="D311" s="15"/>
      <c r="E311" s="15"/>
      <c r="F311" s="137"/>
      <c r="G311" s="138"/>
      <c r="H311" s="139"/>
      <c r="I311" s="139"/>
      <c r="J311" s="1"/>
      <c r="K311" s="59"/>
    </row>
    <row r="312" spans="2:11">
      <c r="B312" s="58"/>
      <c r="C312" s="15"/>
      <c r="D312" s="15"/>
      <c r="E312" s="15"/>
      <c r="F312" s="137"/>
      <c r="G312" s="138"/>
      <c r="H312" s="139"/>
      <c r="I312" s="139"/>
      <c r="J312" s="1"/>
      <c r="K312" s="59"/>
    </row>
    <row r="313" spans="2:11">
      <c r="B313" s="58"/>
      <c r="C313" s="15"/>
      <c r="D313" s="15"/>
      <c r="E313" s="15"/>
      <c r="F313" s="137"/>
      <c r="G313" s="138"/>
      <c r="H313" s="139"/>
      <c r="I313" s="139"/>
      <c r="J313" s="1"/>
      <c r="K313" s="59"/>
    </row>
    <row r="314" spans="2:11">
      <c r="B314" s="58"/>
      <c r="C314" s="15"/>
      <c r="D314" s="15"/>
      <c r="E314" s="15"/>
      <c r="F314" s="137"/>
      <c r="G314" s="138"/>
      <c r="H314" s="139"/>
      <c r="I314" s="139"/>
      <c r="J314" s="1"/>
      <c r="K314" s="59"/>
    </row>
    <row r="315" spans="2:11">
      <c r="B315" s="58"/>
      <c r="C315" s="15"/>
      <c r="D315" s="15"/>
      <c r="E315" s="15"/>
      <c r="F315" s="137"/>
      <c r="G315" s="138"/>
      <c r="H315" s="139"/>
      <c r="I315" s="139"/>
      <c r="J315" s="1"/>
      <c r="K315" s="59"/>
    </row>
    <row r="316" spans="2:11">
      <c r="B316" s="58"/>
      <c r="C316" s="15"/>
      <c r="D316" s="15"/>
      <c r="E316" s="15"/>
      <c r="F316" s="137"/>
      <c r="G316" s="138"/>
      <c r="H316" s="139"/>
      <c r="I316" s="139"/>
      <c r="J316" s="1"/>
      <c r="K316" s="59"/>
    </row>
    <row r="317" spans="2:11">
      <c r="B317" s="58"/>
      <c r="C317" s="15"/>
      <c r="D317" s="15"/>
      <c r="E317" s="15"/>
      <c r="F317" s="137"/>
      <c r="G317" s="138"/>
      <c r="H317" s="139"/>
      <c r="I317" s="139"/>
      <c r="J317" s="1"/>
      <c r="K317" s="59"/>
    </row>
    <row r="318" spans="2:11">
      <c r="B318" s="58"/>
      <c r="C318" s="15"/>
      <c r="D318" s="15"/>
      <c r="E318" s="15"/>
      <c r="F318" s="137"/>
      <c r="G318" s="138"/>
      <c r="H318" s="139"/>
      <c r="I318" s="139"/>
      <c r="J318" s="1"/>
      <c r="K318" s="59"/>
    </row>
    <row r="319" spans="2:11">
      <c r="B319" s="58"/>
      <c r="C319" s="15"/>
      <c r="D319" s="15"/>
      <c r="E319" s="15"/>
      <c r="F319" s="137"/>
      <c r="G319" s="138"/>
      <c r="H319" s="139"/>
      <c r="I319" s="139"/>
      <c r="J319" s="1"/>
      <c r="K319" s="59"/>
    </row>
    <row r="320" spans="2:11">
      <c r="B320" s="58"/>
      <c r="C320" s="15"/>
      <c r="D320" s="15"/>
      <c r="E320" s="15"/>
      <c r="F320" s="137"/>
      <c r="G320" s="138"/>
      <c r="H320" s="139"/>
      <c r="I320" s="139"/>
      <c r="J320" s="1"/>
      <c r="K320" s="59"/>
    </row>
    <row r="321" spans="2:11">
      <c r="B321" s="58"/>
      <c r="C321" s="15"/>
      <c r="D321" s="15"/>
      <c r="E321" s="15"/>
      <c r="F321" s="137"/>
      <c r="G321" s="138"/>
      <c r="H321" s="139"/>
      <c r="I321" s="139"/>
      <c r="J321" s="1"/>
      <c r="K321" s="59"/>
    </row>
    <row r="322" spans="2:11">
      <c r="B322" s="58"/>
      <c r="C322" s="15"/>
      <c r="D322" s="15"/>
      <c r="E322" s="15"/>
      <c r="F322" s="137"/>
      <c r="G322" s="138"/>
      <c r="H322" s="139"/>
      <c r="I322" s="139"/>
      <c r="J322" s="1"/>
      <c r="K322" s="59"/>
    </row>
    <row r="323" spans="2:11">
      <c r="B323" s="58"/>
      <c r="C323" s="15"/>
      <c r="D323" s="15"/>
      <c r="E323" s="15"/>
      <c r="F323" s="137"/>
      <c r="G323" s="138"/>
      <c r="H323" s="139"/>
      <c r="I323" s="139"/>
      <c r="J323" s="1"/>
      <c r="K323" s="59"/>
    </row>
    <row r="324" spans="2:11">
      <c r="B324" s="58"/>
      <c r="C324" s="15"/>
      <c r="D324" s="15"/>
      <c r="E324" s="15"/>
      <c r="F324" s="137"/>
      <c r="G324" s="138"/>
      <c r="H324" s="139"/>
      <c r="I324" s="139"/>
      <c r="J324" s="1"/>
      <c r="K324" s="59"/>
    </row>
    <row r="325" spans="2:11">
      <c r="B325" s="58"/>
      <c r="C325" s="15"/>
      <c r="D325" s="15"/>
      <c r="E325" s="15"/>
      <c r="F325" s="137"/>
      <c r="G325" s="138"/>
      <c r="H325" s="139"/>
      <c r="I325" s="139"/>
      <c r="J325" s="1"/>
      <c r="K325" s="59"/>
    </row>
    <row r="326" spans="2:11">
      <c r="B326" s="58"/>
      <c r="C326" s="15"/>
      <c r="D326" s="15"/>
      <c r="E326" s="15"/>
      <c r="F326" s="137"/>
      <c r="G326" s="138"/>
      <c r="H326" s="139"/>
      <c r="I326" s="139"/>
      <c r="J326" s="1"/>
      <c r="K326" s="59"/>
    </row>
    <row r="327" spans="2:11">
      <c r="B327" s="58"/>
      <c r="C327" s="15"/>
      <c r="D327" s="15"/>
      <c r="E327" s="15"/>
      <c r="F327" s="137"/>
      <c r="G327" s="138"/>
      <c r="H327" s="139"/>
      <c r="I327" s="139"/>
      <c r="J327" s="1"/>
      <c r="K327" s="59"/>
    </row>
    <row r="328" spans="2:11">
      <c r="B328" s="58"/>
      <c r="C328" s="15"/>
      <c r="D328" s="15"/>
      <c r="E328" s="15"/>
      <c r="F328" s="137"/>
      <c r="G328" s="138"/>
      <c r="H328" s="139"/>
      <c r="I328" s="139"/>
      <c r="J328" s="1"/>
      <c r="K328" s="59"/>
    </row>
    <row r="329" spans="2:11">
      <c r="B329" s="58"/>
      <c r="C329" s="15"/>
      <c r="D329" s="15"/>
      <c r="E329" s="15"/>
      <c r="F329" s="137"/>
      <c r="G329" s="138"/>
      <c r="H329" s="139"/>
      <c r="I329" s="139"/>
      <c r="J329" s="1"/>
      <c r="K329" s="59"/>
    </row>
    <row r="330" spans="2:11">
      <c r="B330" s="58"/>
      <c r="C330" s="15"/>
      <c r="D330" s="15"/>
      <c r="E330" s="15"/>
      <c r="F330" s="137"/>
      <c r="G330" s="138"/>
      <c r="H330" s="139"/>
      <c r="I330" s="139"/>
      <c r="J330" s="1"/>
      <c r="K330" s="59"/>
    </row>
    <row r="331" spans="2:11">
      <c r="B331" s="58"/>
      <c r="C331" s="15"/>
      <c r="D331" s="15"/>
      <c r="E331" s="15"/>
      <c r="F331" s="137"/>
      <c r="G331" s="138"/>
      <c r="H331" s="139"/>
      <c r="I331" s="139"/>
      <c r="J331" s="1"/>
      <c r="K331" s="59"/>
    </row>
    <row r="332" spans="2:11">
      <c r="B332" s="58"/>
      <c r="C332" s="15"/>
      <c r="D332" s="15"/>
      <c r="E332" s="15"/>
      <c r="F332" s="137"/>
      <c r="G332" s="138"/>
      <c r="H332" s="139"/>
      <c r="I332" s="139"/>
      <c r="J332" s="1"/>
      <c r="K332" s="59"/>
    </row>
    <row r="333" spans="2:11">
      <c r="B333" s="58"/>
      <c r="C333" s="15"/>
      <c r="D333" s="15"/>
      <c r="E333" s="15"/>
      <c r="F333" s="137"/>
      <c r="G333" s="138"/>
      <c r="H333" s="139"/>
      <c r="I333" s="139"/>
      <c r="J333" s="1"/>
      <c r="K333" s="59"/>
    </row>
    <row r="334" spans="2:11">
      <c r="B334" s="58"/>
      <c r="C334" s="15"/>
      <c r="D334" s="15"/>
      <c r="E334" s="15"/>
      <c r="F334" s="137"/>
      <c r="G334" s="138"/>
      <c r="H334" s="139"/>
      <c r="I334" s="139"/>
      <c r="J334" s="1"/>
      <c r="K334" s="59"/>
    </row>
    <row r="335" spans="2:11">
      <c r="B335" s="58"/>
      <c r="C335" s="15"/>
      <c r="D335" s="15"/>
      <c r="E335" s="15"/>
      <c r="F335" s="137"/>
      <c r="G335" s="138"/>
      <c r="H335" s="139"/>
      <c r="I335" s="139"/>
      <c r="J335" s="1"/>
      <c r="K335" s="59"/>
    </row>
    <row r="336" spans="2:11">
      <c r="B336" s="58"/>
      <c r="C336" s="15"/>
      <c r="D336" s="15"/>
      <c r="E336" s="15"/>
      <c r="F336" s="137"/>
      <c r="G336" s="138"/>
      <c r="H336" s="139"/>
      <c r="I336" s="139"/>
      <c r="J336" s="1"/>
      <c r="K336" s="59"/>
    </row>
    <row r="337" spans="2:11">
      <c r="B337" s="58"/>
      <c r="C337" s="15"/>
      <c r="D337" s="15"/>
      <c r="E337" s="15"/>
      <c r="F337" s="137"/>
      <c r="G337" s="138"/>
      <c r="H337" s="139"/>
      <c r="I337" s="139"/>
      <c r="J337" s="1"/>
      <c r="K337" s="59"/>
    </row>
    <row r="338" spans="2:11">
      <c r="B338" s="58"/>
      <c r="C338" s="15"/>
      <c r="D338" s="15"/>
      <c r="E338" s="15"/>
      <c r="F338" s="137"/>
      <c r="G338" s="138"/>
      <c r="H338" s="139"/>
      <c r="I338" s="139"/>
      <c r="J338" s="1"/>
      <c r="K338" s="59"/>
    </row>
    <row r="339" spans="2:11">
      <c r="B339" s="58"/>
      <c r="C339" s="15"/>
      <c r="D339" s="15"/>
      <c r="E339" s="15"/>
      <c r="F339" s="137"/>
      <c r="G339" s="138"/>
      <c r="H339" s="139"/>
      <c r="I339" s="139"/>
      <c r="J339" s="1"/>
      <c r="K339" s="59"/>
    </row>
    <row r="340" spans="2:11">
      <c r="B340" s="58"/>
      <c r="C340" s="15"/>
      <c r="D340" s="15"/>
      <c r="E340" s="15"/>
      <c r="F340" s="137"/>
      <c r="G340" s="138"/>
      <c r="H340" s="139"/>
      <c r="I340" s="139"/>
      <c r="J340" s="1"/>
      <c r="K340" s="59"/>
    </row>
    <row r="341" spans="2:11">
      <c r="B341" s="58"/>
      <c r="C341" s="15"/>
      <c r="D341" s="15"/>
      <c r="E341" s="15"/>
      <c r="F341" s="137"/>
      <c r="G341" s="138"/>
      <c r="H341" s="139"/>
      <c r="I341" s="139"/>
      <c r="J341" s="1"/>
      <c r="K341" s="59"/>
    </row>
    <row r="342" spans="2:11">
      <c r="B342" s="58"/>
      <c r="C342" s="15"/>
      <c r="D342" s="15"/>
      <c r="E342" s="15"/>
      <c r="F342" s="137"/>
      <c r="G342" s="138"/>
      <c r="H342" s="139"/>
      <c r="I342" s="139"/>
      <c r="J342" s="1"/>
      <c r="K342" s="59"/>
    </row>
    <row r="343" spans="2:11">
      <c r="B343" s="58"/>
      <c r="C343" s="15"/>
      <c r="D343" s="15"/>
      <c r="E343" s="15"/>
      <c r="F343" s="137"/>
      <c r="G343" s="138"/>
      <c r="H343" s="139"/>
      <c r="I343" s="139"/>
      <c r="J343" s="1"/>
      <c r="K343" s="59"/>
    </row>
    <row r="344" spans="2:11">
      <c r="B344" s="58"/>
      <c r="C344" s="15"/>
      <c r="D344" s="15"/>
      <c r="E344" s="15"/>
      <c r="F344" s="137"/>
      <c r="G344" s="138"/>
      <c r="H344" s="139"/>
      <c r="I344" s="139"/>
      <c r="J344" s="1"/>
      <c r="K344" s="59"/>
    </row>
    <row r="345" spans="2:11">
      <c r="B345" s="58"/>
      <c r="C345" s="15"/>
      <c r="D345" s="15"/>
      <c r="E345" s="15"/>
      <c r="F345" s="137"/>
      <c r="G345" s="138"/>
      <c r="H345" s="139"/>
      <c r="I345" s="139"/>
      <c r="J345" s="1"/>
      <c r="K345" s="59"/>
    </row>
    <row r="346" spans="2:11">
      <c r="B346" s="58"/>
      <c r="C346" s="15"/>
      <c r="D346" s="15"/>
      <c r="E346" s="15"/>
      <c r="F346" s="137"/>
      <c r="G346" s="138"/>
      <c r="H346" s="139"/>
      <c r="I346" s="139"/>
      <c r="J346" s="1"/>
      <c r="K346" s="59"/>
    </row>
    <row r="347" spans="2:11">
      <c r="B347" s="58"/>
      <c r="C347" s="15"/>
      <c r="D347" s="15"/>
      <c r="E347" s="15"/>
      <c r="F347" s="137"/>
      <c r="G347" s="138"/>
      <c r="H347" s="139"/>
      <c r="I347" s="139"/>
      <c r="J347" s="1"/>
      <c r="K347" s="59"/>
    </row>
    <row r="348" spans="2:11">
      <c r="B348" s="58"/>
      <c r="C348" s="15"/>
      <c r="D348" s="15"/>
      <c r="E348" s="15"/>
      <c r="F348" s="137"/>
      <c r="G348" s="138"/>
      <c r="H348" s="139"/>
      <c r="I348" s="139"/>
      <c r="J348" s="1"/>
      <c r="K348" s="59"/>
    </row>
    <row r="349" spans="2:11">
      <c r="B349" s="58"/>
      <c r="C349" s="15"/>
      <c r="D349" s="15"/>
      <c r="E349" s="15"/>
      <c r="F349" s="137"/>
      <c r="G349" s="138"/>
      <c r="H349" s="139"/>
      <c r="I349" s="139"/>
      <c r="J349" s="1"/>
      <c r="K349" s="59"/>
    </row>
    <row r="350" spans="2:11">
      <c r="B350" s="58"/>
      <c r="C350" s="15"/>
      <c r="D350" s="15"/>
      <c r="E350" s="15"/>
      <c r="F350" s="137"/>
      <c r="G350" s="138"/>
      <c r="H350" s="139"/>
      <c r="I350" s="139"/>
      <c r="J350" s="1"/>
      <c r="K350" s="59"/>
    </row>
    <row r="351" spans="2:11">
      <c r="B351" s="58"/>
      <c r="C351" s="15"/>
      <c r="D351" s="15"/>
      <c r="E351" s="15"/>
      <c r="F351" s="137"/>
      <c r="G351" s="138"/>
      <c r="H351" s="139"/>
      <c r="I351" s="139"/>
      <c r="J351" s="1"/>
      <c r="K351" s="59"/>
    </row>
    <row r="352" spans="2:11">
      <c r="B352" s="58"/>
      <c r="C352" s="15"/>
      <c r="D352" s="15"/>
      <c r="E352" s="15"/>
      <c r="F352" s="137"/>
      <c r="G352" s="138"/>
      <c r="H352" s="139"/>
      <c r="I352" s="139"/>
      <c r="J352" s="1"/>
      <c r="K352" s="59"/>
    </row>
    <row r="353" spans="2:11">
      <c r="B353" s="58"/>
      <c r="C353" s="15"/>
      <c r="D353" s="15"/>
      <c r="E353" s="15"/>
      <c r="F353" s="137"/>
      <c r="G353" s="138"/>
      <c r="H353" s="139"/>
      <c r="I353" s="139"/>
      <c r="J353" s="1"/>
      <c r="K353" s="59"/>
    </row>
    <row r="354" spans="2:11">
      <c r="B354" s="58"/>
      <c r="C354" s="15"/>
      <c r="D354" s="15"/>
      <c r="E354" s="15"/>
      <c r="F354" s="137"/>
      <c r="G354" s="138"/>
      <c r="H354" s="139"/>
      <c r="I354" s="139"/>
      <c r="J354" s="1"/>
      <c r="K354" s="59"/>
    </row>
    <row r="355" spans="2:11">
      <c r="B355" s="58"/>
      <c r="C355" s="15"/>
      <c r="D355" s="15"/>
      <c r="E355" s="15"/>
      <c r="F355" s="137"/>
      <c r="G355" s="138"/>
      <c r="H355" s="139"/>
      <c r="I355" s="139"/>
      <c r="J355" s="1"/>
      <c r="K355" s="59"/>
    </row>
    <row r="356" spans="2:11">
      <c r="B356" s="58"/>
      <c r="C356" s="15"/>
      <c r="D356" s="15"/>
      <c r="E356" s="15"/>
      <c r="F356" s="137"/>
      <c r="G356" s="138"/>
      <c r="H356" s="139"/>
      <c r="I356" s="139"/>
      <c r="J356" s="1"/>
      <c r="K356" s="59"/>
    </row>
    <row r="357" spans="2:11">
      <c r="B357" s="58"/>
      <c r="C357" s="15"/>
      <c r="D357" s="15"/>
      <c r="E357" s="15"/>
      <c r="F357" s="137"/>
      <c r="G357" s="138"/>
      <c r="H357" s="139"/>
      <c r="I357" s="139"/>
      <c r="J357" s="1"/>
      <c r="K357" s="59"/>
    </row>
    <row r="358" spans="2:11">
      <c r="B358" s="58"/>
      <c r="C358" s="15"/>
      <c r="D358" s="15"/>
      <c r="E358" s="15"/>
      <c r="F358" s="137"/>
      <c r="G358" s="138"/>
      <c r="H358" s="139"/>
      <c r="I358" s="139"/>
      <c r="J358" s="1"/>
      <c r="K358" s="59"/>
    </row>
    <row r="359" spans="2:11">
      <c r="B359" s="58"/>
      <c r="C359" s="15"/>
      <c r="D359" s="15"/>
      <c r="E359" s="15"/>
      <c r="F359" s="137"/>
      <c r="G359" s="138"/>
      <c r="H359" s="139"/>
      <c r="I359" s="139"/>
      <c r="J359" s="1"/>
      <c r="K359" s="59"/>
    </row>
    <row r="360" spans="2:11">
      <c r="B360" s="58"/>
      <c r="C360" s="15"/>
      <c r="D360" s="15"/>
      <c r="E360" s="15"/>
      <c r="F360" s="137"/>
      <c r="G360" s="138"/>
      <c r="H360" s="139"/>
      <c r="I360" s="139"/>
      <c r="J360" s="1"/>
      <c r="K360" s="59"/>
    </row>
    <row r="361" spans="2:11">
      <c r="B361" s="58"/>
      <c r="C361" s="15"/>
      <c r="D361" s="15"/>
      <c r="E361" s="15"/>
      <c r="F361" s="137"/>
      <c r="G361" s="138"/>
      <c r="H361" s="139"/>
      <c r="I361" s="139"/>
      <c r="J361" s="1"/>
      <c r="K361" s="59"/>
    </row>
    <row r="362" spans="2:11">
      <c r="B362" s="58"/>
      <c r="C362" s="15"/>
      <c r="D362" s="15"/>
      <c r="E362" s="15"/>
      <c r="F362" s="137"/>
      <c r="G362" s="138"/>
      <c r="H362" s="139"/>
      <c r="I362" s="139"/>
      <c r="J362" s="1"/>
      <c r="K362" s="59"/>
    </row>
    <row r="363" spans="2:11">
      <c r="B363" s="58"/>
      <c r="C363" s="15"/>
      <c r="D363" s="15"/>
      <c r="E363" s="15"/>
      <c r="F363" s="137"/>
      <c r="G363" s="138"/>
      <c r="H363" s="139"/>
      <c r="I363" s="139"/>
      <c r="J363" s="1"/>
      <c r="K363" s="59"/>
    </row>
    <row r="364" spans="2:11">
      <c r="B364" s="58"/>
      <c r="C364" s="15"/>
      <c r="D364" s="15"/>
      <c r="E364" s="15"/>
      <c r="F364" s="137"/>
      <c r="G364" s="138"/>
      <c r="H364" s="139"/>
      <c r="I364" s="139"/>
      <c r="J364" s="1"/>
      <c r="K364" s="59"/>
    </row>
    <row r="365" spans="2:11">
      <c r="B365" s="58"/>
      <c r="C365" s="15"/>
      <c r="D365" s="15"/>
      <c r="E365" s="15"/>
      <c r="F365" s="137"/>
      <c r="G365" s="138"/>
      <c r="H365" s="139"/>
      <c r="I365" s="139"/>
      <c r="J365" s="1"/>
      <c r="K365" s="59"/>
    </row>
    <row r="366" spans="2:11">
      <c r="B366" s="58"/>
      <c r="C366" s="15"/>
      <c r="D366" s="15"/>
      <c r="E366" s="15"/>
      <c r="F366" s="137"/>
      <c r="G366" s="138"/>
      <c r="H366" s="139"/>
      <c r="I366" s="139"/>
      <c r="J366" s="1"/>
      <c r="K366" s="59"/>
    </row>
    <row r="367" spans="2:11">
      <c r="B367" s="58"/>
      <c r="C367" s="15"/>
      <c r="D367" s="15"/>
      <c r="E367" s="15"/>
      <c r="F367" s="137"/>
      <c r="G367" s="138"/>
      <c r="H367" s="139"/>
      <c r="I367" s="139"/>
      <c r="J367" s="1"/>
      <c r="K367" s="59"/>
    </row>
    <row r="368" spans="2:11">
      <c r="B368" s="58"/>
      <c r="C368" s="15"/>
      <c r="D368" s="15"/>
      <c r="E368" s="15"/>
      <c r="F368" s="137"/>
      <c r="G368" s="138"/>
      <c r="H368" s="139"/>
      <c r="I368" s="139"/>
      <c r="J368" s="1"/>
      <c r="K368" s="59"/>
    </row>
    <row r="369" spans="2:11">
      <c r="B369" s="58"/>
      <c r="C369" s="15"/>
      <c r="D369" s="15"/>
      <c r="E369" s="15"/>
      <c r="F369" s="137"/>
      <c r="G369" s="138"/>
      <c r="H369" s="139"/>
      <c r="I369" s="139"/>
      <c r="J369" s="1"/>
      <c r="K369" s="59"/>
    </row>
    <row r="370" spans="2:11">
      <c r="B370" s="58"/>
      <c r="C370" s="15"/>
      <c r="D370" s="15"/>
      <c r="E370" s="15"/>
      <c r="F370" s="137"/>
      <c r="G370" s="138"/>
      <c r="H370" s="139"/>
      <c r="I370" s="139"/>
      <c r="J370" s="1"/>
      <c r="K370" s="59"/>
    </row>
    <row r="371" spans="2:11">
      <c r="B371" s="58"/>
      <c r="C371" s="15"/>
      <c r="D371" s="15"/>
      <c r="E371" s="15"/>
      <c r="F371" s="137"/>
      <c r="G371" s="138"/>
      <c r="H371" s="139"/>
      <c r="I371" s="139"/>
      <c r="J371" s="1"/>
      <c r="K371" s="59"/>
    </row>
    <row r="372" spans="2:11">
      <c r="B372" s="58"/>
      <c r="C372" s="15"/>
      <c r="D372" s="15"/>
      <c r="E372" s="15"/>
      <c r="F372" s="137"/>
      <c r="G372" s="138"/>
      <c r="H372" s="139"/>
      <c r="I372" s="139"/>
      <c r="J372" s="1"/>
      <c r="K372" s="59"/>
    </row>
    <row r="373" spans="2:11">
      <c r="B373" s="58"/>
      <c r="C373" s="15"/>
      <c r="D373" s="15"/>
      <c r="E373" s="15"/>
      <c r="F373" s="137"/>
      <c r="G373" s="138"/>
      <c r="H373" s="139"/>
      <c r="I373" s="139"/>
      <c r="J373" s="1"/>
      <c r="K373" s="59"/>
    </row>
    <row r="374" spans="2:11">
      <c r="B374" s="58"/>
      <c r="C374" s="15"/>
      <c r="D374" s="15"/>
      <c r="E374" s="15"/>
      <c r="F374" s="137"/>
      <c r="G374" s="138"/>
      <c r="H374" s="139"/>
      <c r="I374" s="139"/>
      <c r="J374" s="1"/>
      <c r="K374" s="59"/>
    </row>
    <row r="375" spans="2:11">
      <c r="B375" s="58"/>
      <c r="C375" s="15"/>
      <c r="D375" s="15"/>
      <c r="E375" s="15"/>
      <c r="F375" s="137"/>
      <c r="G375" s="138"/>
      <c r="H375" s="139"/>
      <c r="I375" s="139"/>
      <c r="J375" s="1"/>
      <c r="K375" s="59"/>
    </row>
    <row r="376" spans="2:11">
      <c r="B376" s="58"/>
      <c r="C376" s="15"/>
      <c r="D376" s="15"/>
      <c r="E376" s="15"/>
      <c r="F376" s="137"/>
      <c r="G376" s="138"/>
      <c r="H376" s="139"/>
      <c r="I376" s="139"/>
      <c r="J376" s="1"/>
      <c r="K376" s="59"/>
    </row>
    <row r="377" spans="2:11">
      <c r="B377" s="58"/>
      <c r="C377" s="15"/>
      <c r="D377" s="15"/>
      <c r="E377" s="15"/>
      <c r="F377" s="137"/>
      <c r="G377" s="138"/>
      <c r="H377" s="139"/>
      <c r="I377" s="139"/>
      <c r="J377" s="1"/>
      <c r="K377" s="59"/>
    </row>
    <row r="378" spans="2:11">
      <c r="B378" s="58"/>
      <c r="C378" s="15"/>
      <c r="D378" s="15"/>
      <c r="E378" s="15"/>
      <c r="F378" s="137"/>
      <c r="G378" s="138"/>
      <c r="H378" s="139"/>
      <c r="I378" s="139"/>
      <c r="J378" s="1"/>
      <c r="K378" s="59"/>
    </row>
    <row r="379" spans="2:11">
      <c r="B379" s="58"/>
      <c r="C379" s="15"/>
      <c r="D379" s="15"/>
      <c r="E379" s="15"/>
      <c r="F379" s="137"/>
      <c r="G379" s="138"/>
      <c r="H379" s="139"/>
      <c r="I379" s="139"/>
      <c r="J379" s="1"/>
      <c r="K379" s="59"/>
    </row>
    <row r="380" spans="2:11">
      <c r="B380" s="58"/>
      <c r="C380" s="15"/>
      <c r="D380" s="15"/>
      <c r="E380" s="15"/>
      <c r="F380" s="137"/>
      <c r="G380" s="138"/>
      <c r="H380" s="139"/>
      <c r="I380" s="139"/>
      <c r="J380" s="1"/>
      <c r="K380" s="59"/>
    </row>
    <row r="381" spans="2:11">
      <c r="B381" s="58"/>
      <c r="C381" s="15"/>
      <c r="D381" s="15"/>
      <c r="E381" s="15"/>
      <c r="F381" s="137"/>
      <c r="G381" s="138"/>
      <c r="H381" s="139"/>
      <c r="I381" s="139"/>
      <c r="J381" s="1"/>
      <c r="K381" s="59"/>
    </row>
    <row r="382" spans="2:11">
      <c r="B382" s="58"/>
      <c r="C382" s="15"/>
      <c r="D382" s="15"/>
      <c r="E382" s="15"/>
      <c r="F382" s="137"/>
      <c r="G382" s="138"/>
      <c r="H382" s="139"/>
      <c r="I382" s="139"/>
      <c r="J382" s="1"/>
      <c r="K382" s="59"/>
    </row>
    <row r="383" spans="2:11">
      <c r="B383" s="58"/>
      <c r="C383" s="15"/>
      <c r="D383" s="15"/>
      <c r="E383" s="15"/>
      <c r="F383" s="137"/>
      <c r="G383" s="138"/>
      <c r="H383" s="139"/>
      <c r="I383" s="139"/>
      <c r="J383" s="1"/>
      <c r="K383" s="59"/>
    </row>
    <row r="384" spans="2:11">
      <c r="B384" s="58"/>
      <c r="C384" s="15"/>
      <c r="D384" s="15"/>
      <c r="E384" s="15"/>
      <c r="F384" s="137"/>
      <c r="G384" s="138"/>
      <c r="H384" s="139"/>
      <c r="I384" s="139"/>
      <c r="J384" s="1"/>
      <c r="K384" s="59"/>
    </row>
    <row r="385" spans="2:11">
      <c r="B385" s="58"/>
      <c r="C385" s="15"/>
      <c r="D385" s="15"/>
      <c r="E385" s="15"/>
      <c r="F385" s="137"/>
      <c r="G385" s="138"/>
      <c r="H385" s="139"/>
      <c r="I385" s="139"/>
      <c r="J385" s="1"/>
      <c r="K385" s="59"/>
    </row>
    <row r="386" spans="2:11">
      <c r="B386" s="58"/>
      <c r="C386" s="15"/>
      <c r="D386" s="15"/>
      <c r="E386" s="15"/>
      <c r="F386" s="137"/>
      <c r="G386" s="138"/>
      <c r="H386" s="139"/>
      <c r="I386" s="139"/>
      <c r="J386" s="1"/>
      <c r="K386" s="59"/>
    </row>
    <row r="387" spans="2:11">
      <c r="B387" s="58"/>
      <c r="C387" s="15"/>
      <c r="D387" s="15"/>
      <c r="E387" s="15"/>
      <c r="F387" s="137"/>
      <c r="G387" s="138"/>
      <c r="H387" s="139"/>
      <c r="I387" s="139"/>
      <c r="J387" s="1"/>
      <c r="K387" s="59"/>
    </row>
    <row r="388" spans="2:11">
      <c r="B388" s="58"/>
      <c r="C388" s="15"/>
      <c r="D388" s="15"/>
      <c r="E388" s="15"/>
      <c r="F388" s="137"/>
      <c r="G388" s="138"/>
      <c r="H388" s="139"/>
      <c r="I388" s="139"/>
      <c r="J388" s="1"/>
      <c r="K388" s="59"/>
    </row>
    <row r="389" spans="2:11">
      <c r="B389" s="58"/>
      <c r="C389" s="15"/>
      <c r="D389" s="15"/>
      <c r="E389" s="15"/>
      <c r="F389" s="137"/>
      <c r="G389" s="138"/>
      <c r="H389" s="139"/>
      <c r="I389" s="139"/>
      <c r="J389" s="1"/>
      <c r="K389" s="59"/>
    </row>
    <row r="390" spans="2:11">
      <c r="B390" s="58"/>
      <c r="C390" s="15"/>
      <c r="D390" s="15"/>
      <c r="E390" s="15"/>
      <c r="F390" s="137"/>
      <c r="G390" s="138"/>
      <c r="H390" s="139"/>
      <c r="I390" s="139"/>
      <c r="J390" s="1"/>
      <c r="K390" s="59"/>
    </row>
    <row r="391" spans="2:11">
      <c r="B391" s="58"/>
      <c r="C391" s="15"/>
      <c r="D391" s="15"/>
      <c r="E391" s="15"/>
      <c r="F391" s="137"/>
      <c r="G391" s="138"/>
      <c r="H391" s="139"/>
      <c r="I391" s="139"/>
      <c r="J391" s="1"/>
      <c r="K391" s="59"/>
    </row>
    <row r="392" spans="2:11">
      <c r="B392" s="58"/>
      <c r="C392" s="15"/>
      <c r="D392" s="15"/>
      <c r="E392" s="15"/>
      <c r="F392" s="137"/>
      <c r="G392" s="138"/>
      <c r="H392" s="139"/>
      <c r="I392" s="139"/>
      <c r="J392" s="1"/>
      <c r="K392" s="59"/>
    </row>
    <row r="393" spans="2:11">
      <c r="B393" s="58"/>
      <c r="C393" s="15"/>
      <c r="D393" s="15"/>
      <c r="E393" s="15"/>
      <c r="F393" s="137"/>
      <c r="G393" s="138"/>
      <c r="H393" s="139"/>
      <c r="I393" s="139"/>
      <c r="J393" s="1"/>
      <c r="K393" s="59"/>
    </row>
    <row r="394" spans="2:11">
      <c r="B394" s="58"/>
      <c r="C394" s="15"/>
      <c r="D394" s="15"/>
      <c r="E394" s="15"/>
      <c r="F394" s="137"/>
      <c r="G394" s="138"/>
      <c r="H394" s="139"/>
      <c r="I394" s="139"/>
      <c r="J394" s="1"/>
      <c r="K394" s="59"/>
    </row>
    <row r="395" spans="2:11">
      <c r="B395" s="58"/>
      <c r="C395" s="15"/>
      <c r="D395" s="15"/>
      <c r="E395" s="15"/>
      <c r="F395" s="137"/>
      <c r="G395" s="138"/>
      <c r="H395" s="139"/>
      <c r="I395" s="139"/>
      <c r="J395" s="1"/>
      <c r="K395" s="59"/>
    </row>
    <row r="396" spans="2:11">
      <c r="B396" s="58"/>
      <c r="C396" s="15"/>
      <c r="D396" s="15"/>
      <c r="E396" s="15"/>
      <c r="F396" s="137"/>
      <c r="G396" s="138"/>
      <c r="H396" s="139"/>
      <c r="I396" s="139"/>
      <c r="J396" s="1"/>
      <c r="K396" s="59"/>
    </row>
    <row r="397" spans="2:11">
      <c r="B397" s="58"/>
      <c r="C397" s="15"/>
      <c r="D397" s="15"/>
      <c r="E397" s="15"/>
      <c r="F397" s="137"/>
      <c r="G397" s="138"/>
      <c r="H397" s="139"/>
      <c r="I397" s="139"/>
      <c r="J397" s="1"/>
      <c r="K397" s="59"/>
    </row>
    <row r="398" spans="2:11">
      <c r="B398" s="58"/>
      <c r="C398" s="15"/>
      <c r="D398" s="15"/>
      <c r="E398" s="15"/>
      <c r="F398" s="137"/>
      <c r="G398" s="138"/>
      <c r="H398" s="139"/>
      <c r="I398" s="139"/>
      <c r="J398" s="1"/>
      <c r="K398" s="59"/>
    </row>
    <row r="399" spans="2:11">
      <c r="B399" s="58"/>
      <c r="C399" s="15"/>
      <c r="D399" s="15"/>
      <c r="E399" s="15"/>
      <c r="F399" s="137"/>
      <c r="G399" s="138"/>
      <c r="H399" s="139"/>
      <c r="I399" s="139"/>
      <c r="J399" s="1"/>
      <c r="K399" s="59"/>
    </row>
    <row r="400" spans="2:11">
      <c r="B400" s="58"/>
      <c r="C400" s="15"/>
      <c r="D400" s="15"/>
      <c r="E400" s="15"/>
      <c r="F400" s="137"/>
      <c r="G400" s="138"/>
      <c r="H400" s="139"/>
      <c r="I400" s="139"/>
      <c r="J400" s="1"/>
      <c r="K400" s="59"/>
    </row>
    <row r="401" spans="2:11">
      <c r="B401" s="58"/>
      <c r="C401" s="15"/>
      <c r="D401" s="15"/>
      <c r="E401" s="15"/>
      <c r="F401" s="137"/>
      <c r="G401" s="138"/>
      <c r="H401" s="139"/>
      <c r="I401" s="139"/>
      <c r="J401" s="1"/>
      <c r="K401" s="59"/>
    </row>
    <row r="402" spans="2:11">
      <c r="B402" s="58"/>
      <c r="C402" s="15"/>
      <c r="D402" s="15"/>
      <c r="E402" s="15"/>
      <c r="F402" s="137"/>
      <c r="G402" s="138"/>
      <c r="H402" s="139"/>
      <c r="I402" s="139"/>
      <c r="J402" s="1"/>
      <c r="K402" s="59"/>
    </row>
    <row r="403" spans="2:11">
      <c r="B403" s="58"/>
      <c r="C403" s="15"/>
      <c r="D403" s="15"/>
      <c r="E403" s="15"/>
      <c r="F403" s="137"/>
      <c r="G403" s="138"/>
      <c r="H403" s="139"/>
      <c r="I403" s="139"/>
      <c r="J403" s="1"/>
      <c r="K403" s="59"/>
    </row>
    <row r="404" spans="2:11">
      <c r="B404" s="58"/>
      <c r="C404" s="15"/>
      <c r="D404" s="15"/>
      <c r="E404" s="15"/>
      <c r="F404" s="137"/>
      <c r="G404" s="138"/>
      <c r="H404" s="139"/>
      <c r="I404" s="139"/>
      <c r="J404" s="1"/>
      <c r="K404" s="59"/>
    </row>
    <row r="405" spans="2:11">
      <c r="B405" s="58"/>
      <c r="C405" s="15"/>
      <c r="D405" s="15"/>
      <c r="E405" s="15"/>
      <c r="F405" s="137"/>
      <c r="G405" s="138"/>
      <c r="H405" s="139"/>
      <c r="I405" s="139"/>
      <c r="J405" s="1"/>
      <c r="K405" s="59"/>
    </row>
    <row r="406" spans="2:11">
      <c r="B406" s="58"/>
      <c r="C406" s="15"/>
      <c r="D406" s="15"/>
      <c r="E406" s="15"/>
      <c r="F406" s="137"/>
      <c r="G406" s="138"/>
      <c r="H406" s="139"/>
      <c r="I406" s="139"/>
      <c r="J406" s="1"/>
      <c r="K406" s="59"/>
    </row>
    <row r="407" spans="2:11">
      <c r="B407" s="58"/>
      <c r="C407" s="15"/>
      <c r="D407" s="15"/>
      <c r="E407" s="15"/>
      <c r="F407" s="137"/>
      <c r="G407" s="138"/>
      <c r="H407" s="139"/>
      <c r="I407" s="139"/>
      <c r="J407" s="1"/>
      <c r="K407" s="59"/>
    </row>
    <row r="408" spans="2:11">
      <c r="B408" s="58"/>
      <c r="C408" s="15"/>
      <c r="D408" s="15"/>
      <c r="E408" s="15"/>
      <c r="F408" s="137"/>
      <c r="G408" s="138"/>
      <c r="H408" s="139"/>
      <c r="I408" s="139"/>
      <c r="J408" s="1"/>
      <c r="K408" s="59"/>
    </row>
    <row r="409" spans="2:11">
      <c r="B409" s="58"/>
      <c r="C409" s="15"/>
      <c r="D409" s="15"/>
      <c r="E409" s="15"/>
      <c r="F409" s="137"/>
      <c r="G409" s="138"/>
      <c r="H409" s="139"/>
      <c r="I409" s="139"/>
      <c r="J409" s="1"/>
      <c r="K409" s="59"/>
    </row>
    <row r="410" spans="2:11">
      <c r="B410" s="58"/>
      <c r="C410" s="15"/>
      <c r="D410" s="15"/>
      <c r="E410" s="15"/>
      <c r="F410" s="137"/>
      <c r="G410" s="138"/>
      <c r="H410" s="139"/>
      <c r="I410" s="139"/>
      <c r="J410" s="1"/>
      <c r="K410" s="59"/>
    </row>
    <row r="411" spans="2:11">
      <c r="B411" s="58"/>
      <c r="C411" s="15"/>
      <c r="D411" s="15"/>
      <c r="E411" s="15"/>
      <c r="F411" s="137"/>
      <c r="G411" s="138"/>
      <c r="H411" s="139"/>
      <c r="I411" s="139"/>
      <c r="J411" s="1"/>
      <c r="K411" s="59"/>
    </row>
    <row r="412" spans="2:11">
      <c r="B412" s="58"/>
      <c r="C412" s="15"/>
      <c r="D412" s="15"/>
      <c r="E412" s="15"/>
      <c r="F412" s="137"/>
      <c r="G412" s="138"/>
      <c r="H412" s="139"/>
      <c r="I412" s="139"/>
      <c r="J412" s="1"/>
      <c r="K412" s="59"/>
    </row>
    <row r="413" spans="2:11">
      <c r="B413" s="58"/>
      <c r="C413" s="15"/>
      <c r="D413" s="15"/>
      <c r="E413" s="15"/>
      <c r="F413" s="137"/>
      <c r="G413" s="138"/>
      <c r="H413" s="139"/>
      <c r="I413" s="139"/>
      <c r="J413" s="1"/>
      <c r="K413" s="59"/>
    </row>
    <row r="414" spans="2:11">
      <c r="B414" s="58"/>
      <c r="C414" s="15"/>
      <c r="D414" s="15"/>
      <c r="E414" s="15"/>
      <c r="F414" s="137"/>
      <c r="G414" s="138"/>
      <c r="H414" s="139"/>
      <c r="I414" s="139"/>
      <c r="J414" s="1"/>
      <c r="K414" s="59"/>
    </row>
    <row r="415" spans="2:11">
      <c r="B415" s="58"/>
      <c r="C415" s="15"/>
      <c r="D415" s="15"/>
      <c r="E415" s="15"/>
      <c r="F415" s="137"/>
      <c r="G415" s="138"/>
      <c r="H415" s="139"/>
      <c r="I415" s="139"/>
      <c r="J415" s="1"/>
      <c r="K415" s="59"/>
    </row>
    <row r="416" spans="2:11">
      <c r="B416" s="58"/>
      <c r="C416" s="15"/>
      <c r="D416" s="15"/>
      <c r="E416" s="15"/>
      <c r="F416" s="137"/>
      <c r="G416" s="138"/>
      <c r="H416" s="139"/>
      <c r="I416" s="139"/>
      <c r="J416" s="1"/>
      <c r="K416" s="59"/>
    </row>
    <row r="417" spans="2:11">
      <c r="B417" s="58"/>
      <c r="C417" s="15"/>
      <c r="D417" s="15"/>
      <c r="E417" s="15"/>
      <c r="F417" s="137"/>
      <c r="G417" s="138"/>
      <c r="H417" s="139"/>
      <c r="I417" s="139"/>
      <c r="J417" s="1"/>
      <c r="K417" s="59"/>
    </row>
    <row r="418" spans="2:11">
      <c r="B418" s="58"/>
      <c r="C418" s="15"/>
      <c r="D418" s="15"/>
      <c r="E418" s="15"/>
      <c r="F418" s="137"/>
      <c r="G418" s="138"/>
      <c r="H418" s="139"/>
      <c r="I418" s="139"/>
      <c r="J418" s="1"/>
      <c r="K418" s="59"/>
    </row>
    <row r="419" spans="2:11">
      <c r="B419" s="58"/>
      <c r="C419" s="15"/>
      <c r="D419" s="15"/>
      <c r="E419" s="15"/>
      <c r="F419" s="137"/>
      <c r="G419" s="138"/>
      <c r="H419" s="139"/>
      <c r="I419" s="139"/>
      <c r="J419" s="1"/>
      <c r="K419" s="59"/>
    </row>
    <row r="420" spans="2:11">
      <c r="B420" s="58"/>
      <c r="C420" s="15"/>
      <c r="D420" s="15"/>
      <c r="E420" s="15"/>
      <c r="F420" s="137"/>
      <c r="G420" s="138"/>
      <c r="H420" s="139"/>
      <c r="I420" s="139"/>
      <c r="J420" s="1"/>
      <c r="K420" s="59"/>
    </row>
    <row r="421" spans="2:11">
      <c r="B421" s="58"/>
      <c r="C421" s="15"/>
      <c r="D421" s="15"/>
      <c r="E421" s="15"/>
      <c r="F421" s="137"/>
      <c r="G421" s="138"/>
      <c r="H421" s="139"/>
      <c r="I421" s="139"/>
      <c r="J421" s="1"/>
      <c r="K421" s="59"/>
    </row>
    <row r="422" spans="2:11">
      <c r="B422" s="58"/>
      <c r="C422" s="15"/>
      <c r="D422" s="15"/>
      <c r="E422" s="15"/>
      <c r="F422" s="137"/>
      <c r="G422" s="138"/>
      <c r="H422" s="139"/>
      <c r="I422" s="139"/>
      <c r="J422" s="1"/>
      <c r="K422" s="59"/>
    </row>
    <row r="423" spans="2:11">
      <c r="B423" s="58"/>
      <c r="C423" s="15"/>
      <c r="D423" s="15"/>
      <c r="E423" s="15"/>
      <c r="F423" s="137"/>
      <c r="G423" s="138"/>
      <c r="H423" s="139"/>
      <c r="I423" s="139"/>
      <c r="J423" s="1"/>
      <c r="K423" s="59"/>
    </row>
    <row r="424" spans="2:11">
      <c r="B424" s="58"/>
      <c r="C424" s="15"/>
      <c r="D424" s="15"/>
      <c r="E424" s="15"/>
      <c r="F424" s="137"/>
      <c r="G424" s="138"/>
      <c r="H424" s="139"/>
      <c r="I424" s="139"/>
      <c r="J424" s="1"/>
      <c r="K424" s="59"/>
    </row>
    <row r="425" spans="2:11">
      <c r="B425" s="58"/>
      <c r="C425" s="15"/>
      <c r="D425" s="15"/>
      <c r="E425" s="15"/>
      <c r="F425" s="137"/>
      <c r="G425" s="138"/>
      <c r="H425" s="139"/>
      <c r="I425" s="139"/>
      <c r="J425" s="1"/>
      <c r="K425" s="59"/>
    </row>
    <row r="426" spans="2:11">
      <c r="B426" s="58"/>
      <c r="C426" s="15"/>
      <c r="D426" s="15"/>
      <c r="E426" s="15"/>
      <c r="F426" s="137"/>
      <c r="G426" s="138"/>
      <c r="H426" s="139"/>
      <c r="I426" s="139"/>
      <c r="J426" s="1"/>
      <c r="K426" s="59"/>
    </row>
    <row r="427" spans="2:11">
      <c r="B427" s="58"/>
      <c r="C427" s="15"/>
      <c r="D427" s="15"/>
      <c r="E427" s="15"/>
      <c r="F427" s="137"/>
      <c r="G427" s="138"/>
      <c r="H427" s="139"/>
      <c r="I427" s="139"/>
      <c r="J427" s="1"/>
      <c r="K427" s="59"/>
    </row>
    <row r="428" spans="2:11">
      <c r="B428" s="58"/>
      <c r="C428" s="15"/>
      <c r="D428" s="15"/>
      <c r="E428" s="15"/>
      <c r="F428" s="137"/>
      <c r="G428" s="138"/>
      <c r="H428" s="139"/>
      <c r="I428" s="139"/>
      <c r="J428" s="1"/>
      <c r="K428" s="59"/>
    </row>
    <row r="429" spans="2:11">
      <c r="B429" s="58"/>
      <c r="C429" s="15"/>
      <c r="D429" s="15"/>
      <c r="E429" s="15"/>
      <c r="F429" s="137"/>
      <c r="G429" s="138"/>
      <c r="H429" s="139"/>
      <c r="I429" s="139"/>
      <c r="J429" s="1"/>
      <c r="K429" s="59"/>
    </row>
    <row r="430" spans="2:11">
      <c r="B430" s="58"/>
      <c r="C430" s="15"/>
      <c r="D430" s="15"/>
      <c r="E430" s="15"/>
      <c r="F430" s="137"/>
      <c r="G430" s="138"/>
      <c r="H430" s="139"/>
      <c r="I430" s="139"/>
      <c r="J430" s="1"/>
      <c r="K430" s="59"/>
    </row>
    <row r="431" spans="2:11">
      <c r="B431" s="58"/>
      <c r="C431" s="15"/>
      <c r="D431" s="15"/>
      <c r="E431" s="15"/>
      <c r="F431" s="137"/>
      <c r="G431" s="138"/>
      <c r="H431" s="139"/>
      <c r="I431" s="139"/>
      <c r="J431" s="1"/>
      <c r="K431" s="59"/>
    </row>
    <row r="432" spans="2:11">
      <c r="B432" s="58"/>
      <c r="C432" s="15"/>
      <c r="D432" s="15"/>
      <c r="E432" s="15"/>
      <c r="F432" s="137"/>
      <c r="G432" s="138"/>
      <c r="H432" s="139"/>
      <c r="I432" s="139"/>
      <c r="J432" s="1"/>
      <c r="K432" s="59"/>
    </row>
    <row r="433" spans="2:11">
      <c r="B433" s="58"/>
      <c r="C433" s="15"/>
      <c r="D433" s="15"/>
      <c r="E433" s="15"/>
      <c r="F433" s="137"/>
      <c r="G433" s="138"/>
      <c r="H433" s="139"/>
      <c r="I433" s="139"/>
      <c r="J433" s="1"/>
      <c r="K433" s="59"/>
    </row>
    <row r="434" spans="2:11">
      <c r="B434" s="58"/>
      <c r="C434" s="15"/>
      <c r="D434" s="15"/>
      <c r="E434" s="15"/>
      <c r="F434" s="137"/>
      <c r="G434" s="138"/>
      <c r="H434" s="139"/>
      <c r="I434" s="139"/>
      <c r="J434" s="1"/>
      <c r="K434" s="59"/>
    </row>
    <row r="435" spans="2:11">
      <c r="B435" s="58"/>
      <c r="C435" s="15"/>
      <c r="D435" s="15"/>
      <c r="E435" s="15"/>
      <c r="F435" s="137"/>
      <c r="G435" s="138"/>
      <c r="H435" s="139"/>
      <c r="I435" s="139"/>
      <c r="J435" s="1"/>
      <c r="K435" s="59"/>
    </row>
    <row r="436" spans="2:11">
      <c r="B436" s="58"/>
      <c r="C436" s="15"/>
      <c r="D436" s="15"/>
      <c r="E436" s="15"/>
      <c r="F436" s="137"/>
      <c r="G436" s="138"/>
      <c r="H436" s="139"/>
      <c r="I436" s="139"/>
      <c r="J436" s="1"/>
      <c r="K436" s="59"/>
    </row>
    <row r="437" spans="2:11">
      <c r="B437" s="58"/>
      <c r="C437" s="15"/>
      <c r="D437" s="15"/>
      <c r="E437" s="15"/>
      <c r="F437" s="137"/>
      <c r="G437" s="138"/>
      <c r="H437" s="139"/>
      <c r="I437" s="139"/>
      <c r="J437" s="1"/>
      <c r="K437" s="59"/>
    </row>
    <row r="438" spans="2:11">
      <c r="B438" s="58"/>
      <c r="C438" s="15"/>
      <c r="D438" s="15"/>
      <c r="E438" s="15"/>
      <c r="F438" s="137"/>
      <c r="G438" s="138"/>
      <c r="H438" s="139"/>
      <c r="I438" s="139"/>
      <c r="J438" s="1"/>
      <c r="K438" s="59"/>
    </row>
    <row r="439" spans="2:11">
      <c r="B439" s="58"/>
      <c r="C439" s="15"/>
      <c r="D439" s="15"/>
      <c r="E439" s="15"/>
      <c r="F439" s="137"/>
      <c r="G439" s="138"/>
      <c r="H439" s="139"/>
      <c r="I439" s="139"/>
      <c r="J439" s="1"/>
      <c r="K439" s="59"/>
    </row>
    <row r="440" spans="2:11">
      <c r="B440" s="58"/>
      <c r="C440" s="15"/>
      <c r="D440" s="15"/>
      <c r="E440" s="15"/>
      <c r="F440" s="137"/>
      <c r="G440" s="138"/>
      <c r="H440" s="139"/>
      <c r="I440" s="139"/>
      <c r="J440" s="1"/>
      <c r="K440" s="59"/>
    </row>
    <row r="441" spans="2:11">
      <c r="B441" s="58"/>
      <c r="C441" s="15"/>
      <c r="D441" s="15"/>
      <c r="E441" s="15"/>
      <c r="F441" s="137"/>
      <c r="G441" s="138"/>
      <c r="H441" s="139"/>
      <c r="I441" s="139"/>
      <c r="J441" s="1"/>
      <c r="K441" s="59"/>
    </row>
    <row r="442" spans="2:11">
      <c r="B442" s="58"/>
      <c r="C442" s="15"/>
      <c r="D442" s="15"/>
      <c r="E442" s="15"/>
      <c r="F442" s="137"/>
      <c r="G442" s="138"/>
      <c r="H442" s="139"/>
      <c r="I442" s="139"/>
      <c r="J442" s="1"/>
      <c r="K442" s="59"/>
    </row>
    <row r="443" spans="2:11">
      <c r="B443" s="58"/>
      <c r="C443" s="15"/>
      <c r="D443" s="15"/>
      <c r="E443" s="15"/>
      <c r="F443" s="137"/>
      <c r="G443" s="138"/>
      <c r="H443" s="139"/>
      <c r="I443" s="139"/>
      <c r="J443" s="1"/>
      <c r="K443" s="59"/>
    </row>
    <row r="444" spans="2:11">
      <c r="B444" s="58"/>
      <c r="C444" s="15"/>
      <c r="D444" s="15"/>
      <c r="E444" s="15"/>
      <c r="F444" s="137"/>
      <c r="G444" s="138"/>
      <c r="H444" s="139"/>
      <c r="I444" s="139"/>
      <c r="J444" s="1"/>
      <c r="K444" s="59"/>
    </row>
    <row r="445" spans="2:11">
      <c r="B445" s="58"/>
      <c r="C445" s="15"/>
      <c r="D445" s="15"/>
      <c r="E445" s="15"/>
      <c r="F445" s="137"/>
      <c r="G445" s="138"/>
      <c r="H445" s="139"/>
      <c r="I445" s="139"/>
      <c r="J445" s="1"/>
      <c r="K445" s="59"/>
    </row>
    <row r="446" spans="2:11">
      <c r="B446" s="58"/>
      <c r="C446" s="15"/>
      <c r="D446" s="15"/>
      <c r="E446" s="15"/>
      <c r="F446" s="137"/>
      <c r="G446" s="138"/>
      <c r="H446" s="139"/>
      <c r="I446" s="139"/>
      <c r="J446" s="1"/>
      <c r="K446" s="59"/>
    </row>
    <row r="447" spans="2:11">
      <c r="B447" s="58"/>
      <c r="C447" s="15"/>
      <c r="D447" s="15"/>
      <c r="E447" s="15"/>
      <c r="F447" s="137"/>
      <c r="G447" s="138"/>
      <c r="H447" s="139"/>
      <c r="I447" s="139"/>
      <c r="J447" s="1"/>
      <c r="K447" s="59"/>
    </row>
    <row r="448" spans="2:11">
      <c r="B448" s="58"/>
      <c r="C448" s="15"/>
      <c r="D448" s="15"/>
      <c r="E448" s="15"/>
      <c r="F448" s="137"/>
      <c r="G448" s="138"/>
      <c r="H448" s="139"/>
      <c r="I448" s="139"/>
      <c r="J448" s="1"/>
      <c r="K448" s="59"/>
    </row>
    <row r="449" spans="2:11">
      <c r="B449" s="58"/>
      <c r="C449" s="15"/>
      <c r="D449" s="15"/>
      <c r="E449" s="15"/>
      <c r="F449" s="137"/>
      <c r="G449" s="138"/>
      <c r="H449" s="139"/>
      <c r="I449" s="139"/>
      <c r="J449" s="1"/>
      <c r="K449" s="59"/>
    </row>
    <row r="450" spans="2:11">
      <c r="B450" s="58"/>
      <c r="C450" s="15"/>
      <c r="D450" s="15"/>
      <c r="E450" s="15"/>
      <c r="F450" s="137"/>
      <c r="G450" s="138"/>
      <c r="H450" s="139"/>
      <c r="I450" s="139"/>
      <c r="J450" s="1"/>
      <c r="K450" s="59"/>
    </row>
    <row r="451" spans="2:11">
      <c r="B451" s="58"/>
      <c r="C451" s="15"/>
      <c r="D451" s="15"/>
      <c r="E451" s="15"/>
      <c r="F451" s="137"/>
      <c r="G451" s="138"/>
      <c r="H451" s="139"/>
      <c r="I451" s="139"/>
      <c r="J451" s="1"/>
      <c r="K451" s="59"/>
    </row>
    <row r="452" spans="2:11">
      <c r="B452" s="58"/>
      <c r="C452" s="15"/>
      <c r="D452" s="15"/>
      <c r="E452" s="15"/>
      <c r="F452" s="137"/>
      <c r="G452" s="138"/>
      <c r="H452" s="139"/>
      <c r="I452" s="139"/>
      <c r="J452" s="1"/>
      <c r="K452" s="59"/>
    </row>
    <row r="453" spans="2:11">
      <c r="B453" s="58"/>
      <c r="C453" s="15"/>
      <c r="D453" s="15"/>
      <c r="E453" s="15"/>
      <c r="F453" s="137"/>
      <c r="G453" s="138"/>
      <c r="H453" s="139"/>
      <c r="I453" s="139"/>
      <c r="J453" s="1"/>
      <c r="K453" s="59"/>
    </row>
    <row r="454" spans="2:11">
      <c r="B454" s="58"/>
      <c r="C454" s="15"/>
      <c r="D454" s="15"/>
      <c r="E454" s="15"/>
      <c r="F454" s="137"/>
      <c r="G454" s="138"/>
      <c r="H454" s="139"/>
      <c r="I454" s="139"/>
      <c r="J454" s="1"/>
      <c r="K454" s="59"/>
    </row>
    <row r="455" spans="2:11">
      <c r="B455" s="58"/>
      <c r="C455" s="15"/>
      <c r="D455" s="15"/>
      <c r="E455" s="15"/>
      <c r="F455" s="137"/>
      <c r="G455" s="138"/>
      <c r="H455" s="139"/>
      <c r="I455" s="139"/>
      <c r="J455" s="1"/>
      <c r="K455" s="59"/>
    </row>
    <row r="456" spans="2:11">
      <c r="B456" s="58"/>
      <c r="C456" s="15"/>
      <c r="D456" s="15"/>
      <c r="E456" s="15"/>
      <c r="F456" s="137"/>
      <c r="G456" s="138"/>
      <c r="H456" s="139"/>
      <c r="I456" s="139"/>
      <c r="J456" s="1"/>
      <c r="K456" s="59"/>
    </row>
    <row r="457" spans="2:11">
      <c r="B457" s="58"/>
      <c r="C457" s="15"/>
      <c r="D457" s="15"/>
      <c r="E457" s="15"/>
      <c r="F457" s="137"/>
      <c r="G457" s="138"/>
      <c r="H457" s="139"/>
      <c r="I457" s="139"/>
      <c r="J457" s="1"/>
      <c r="K457" s="59"/>
    </row>
    <row r="458" spans="2:11">
      <c r="B458" s="58"/>
      <c r="C458" s="15"/>
      <c r="D458" s="15"/>
      <c r="E458" s="15"/>
      <c r="F458" s="137"/>
      <c r="G458" s="138"/>
      <c r="H458" s="139"/>
      <c r="I458" s="139"/>
      <c r="J458" s="1"/>
      <c r="K458" s="59"/>
    </row>
    <row r="459" spans="2:11">
      <c r="B459" s="58"/>
      <c r="C459" s="15"/>
      <c r="D459" s="15"/>
      <c r="E459" s="15"/>
      <c r="F459" s="137"/>
      <c r="G459" s="138"/>
      <c r="H459" s="139"/>
      <c r="I459" s="139"/>
      <c r="J459" s="1"/>
      <c r="K459" s="59"/>
    </row>
    <row r="460" spans="2:11">
      <c r="B460" s="58"/>
      <c r="C460" s="15"/>
      <c r="D460" s="15"/>
      <c r="E460" s="15"/>
      <c r="F460" s="137"/>
      <c r="G460" s="138"/>
      <c r="H460" s="139"/>
      <c r="I460" s="139"/>
      <c r="J460" s="1"/>
      <c r="K460" s="59"/>
    </row>
    <row r="461" spans="2:11">
      <c r="B461" s="58"/>
      <c r="C461" s="15"/>
      <c r="D461" s="15"/>
      <c r="E461" s="15"/>
      <c r="F461" s="137"/>
      <c r="G461" s="138"/>
      <c r="H461" s="139"/>
      <c r="I461" s="139"/>
      <c r="J461" s="1"/>
      <c r="K461" s="59"/>
    </row>
    <row r="462" spans="2:11">
      <c r="B462" s="58"/>
      <c r="C462" s="15"/>
      <c r="D462" s="15"/>
      <c r="E462" s="15"/>
      <c r="F462" s="137"/>
      <c r="G462" s="138"/>
      <c r="H462" s="139"/>
      <c r="I462" s="139"/>
      <c r="J462" s="1"/>
      <c r="K462" s="59"/>
    </row>
    <row r="463" spans="2:11">
      <c r="B463" s="58"/>
      <c r="C463" s="15"/>
      <c r="D463" s="15"/>
      <c r="E463" s="15"/>
      <c r="F463" s="137"/>
      <c r="G463" s="138"/>
      <c r="H463" s="139"/>
      <c r="I463" s="139"/>
      <c r="J463" s="1"/>
      <c r="K463" s="59"/>
    </row>
    <row r="464" spans="2:11">
      <c r="B464" s="58"/>
      <c r="C464" s="15"/>
      <c r="D464" s="15"/>
      <c r="E464" s="15"/>
      <c r="F464" s="137"/>
      <c r="G464" s="138"/>
      <c r="H464" s="139"/>
      <c r="I464" s="139"/>
      <c r="J464" s="1"/>
      <c r="K464" s="59"/>
    </row>
    <row r="465" spans="2:11">
      <c r="B465" s="58"/>
      <c r="C465" s="15"/>
      <c r="D465" s="15"/>
      <c r="E465" s="15"/>
      <c r="F465" s="137"/>
      <c r="G465" s="138"/>
      <c r="H465" s="139"/>
      <c r="I465" s="139"/>
      <c r="J465" s="1"/>
      <c r="K465" s="59"/>
    </row>
    <row r="466" spans="2:11">
      <c r="B466" s="58"/>
      <c r="C466" s="15"/>
      <c r="D466" s="15"/>
      <c r="E466" s="15"/>
      <c r="F466" s="137"/>
      <c r="G466" s="138"/>
      <c r="H466" s="139"/>
      <c r="I466" s="139"/>
      <c r="J466" s="1"/>
      <c r="K466" s="59"/>
    </row>
    <row r="467" spans="2:11">
      <c r="B467" s="58"/>
      <c r="C467" s="15"/>
      <c r="D467" s="15"/>
      <c r="E467" s="15"/>
      <c r="F467" s="137"/>
      <c r="G467" s="138"/>
      <c r="H467" s="139"/>
      <c r="I467" s="139"/>
      <c r="J467" s="1"/>
      <c r="K467" s="59"/>
    </row>
    <row r="468" spans="2:11">
      <c r="B468" s="58"/>
      <c r="C468" s="15"/>
      <c r="D468" s="15"/>
      <c r="E468" s="15"/>
      <c r="F468" s="137"/>
      <c r="G468" s="138"/>
      <c r="H468" s="139"/>
      <c r="I468" s="139"/>
      <c r="J468" s="1"/>
      <c r="K468" s="59"/>
    </row>
    <row r="469" spans="2:11">
      <c r="B469" s="58"/>
      <c r="C469" s="15"/>
      <c r="D469" s="15"/>
      <c r="E469" s="15"/>
      <c r="F469" s="137"/>
      <c r="G469" s="138"/>
      <c r="H469" s="139"/>
      <c r="I469" s="139"/>
      <c r="J469" s="1"/>
      <c r="K469" s="59"/>
    </row>
    <row r="470" spans="2:11">
      <c r="B470" s="58"/>
      <c r="C470" s="15"/>
      <c r="D470" s="15"/>
      <c r="E470" s="15"/>
      <c r="F470" s="137"/>
      <c r="G470" s="138"/>
      <c r="H470" s="139"/>
      <c r="I470" s="139"/>
      <c r="J470" s="1"/>
      <c r="K470" s="59"/>
    </row>
    <row r="471" spans="2:11">
      <c r="B471" s="58"/>
      <c r="C471" s="15"/>
      <c r="D471" s="15"/>
      <c r="E471" s="15"/>
      <c r="F471" s="137"/>
      <c r="G471" s="138"/>
      <c r="H471" s="139"/>
      <c r="I471" s="139"/>
      <c r="J471" s="1"/>
      <c r="K471" s="59"/>
    </row>
    <row r="472" spans="2:11">
      <c r="B472" s="58"/>
      <c r="C472" s="15"/>
      <c r="D472" s="15"/>
      <c r="E472" s="15"/>
      <c r="F472" s="137"/>
      <c r="G472" s="138"/>
      <c r="H472" s="139"/>
      <c r="I472" s="139"/>
      <c r="J472" s="1"/>
      <c r="K472" s="59"/>
    </row>
    <row r="473" spans="2:11">
      <c r="B473" s="58"/>
      <c r="C473" s="15"/>
      <c r="D473" s="15"/>
      <c r="E473" s="15"/>
      <c r="F473" s="137"/>
      <c r="G473" s="138"/>
      <c r="H473" s="139"/>
      <c r="I473" s="139"/>
      <c r="J473" s="1"/>
      <c r="K473" s="59"/>
    </row>
    <row r="474" spans="2:11">
      <c r="B474" s="58"/>
      <c r="C474" s="15"/>
      <c r="D474" s="15"/>
      <c r="E474" s="15"/>
      <c r="F474" s="137"/>
      <c r="G474" s="138"/>
      <c r="H474" s="139"/>
      <c r="I474" s="139"/>
      <c r="J474" s="1"/>
      <c r="K474" s="59"/>
    </row>
    <row r="475" spans="2:11">
      <c r="B475" s="58"/>
      <c r="C475" s="15"/>
      <c r="D475" s="15"/>
      <c r="E475" s="15"/>
      <c r="F475" s="137"/>
      <c r="G475" s="138"/>
      <c r="H475" s="139"/>
      <c r="I475" s="139"/>
      <c r="J475" s="1"/>
      <c r="K475" s="59"/>
    </row>
    <row r="476" spans="2:11">
      <c r="B476" s="58"/>
      <c r="C476" s="15"/>
      <c r="D476" s="15"/>
      <c r="E476" s="15"/>
      <c r="F476" s="137"/>
      <c r="G476" s="138"/>
      <c r="H476" s="139"/>
      <c r="I476" s="139"/>
      <c r="J476" s="1"/>
      <c r="K476" s="59"/>
    </row>
    <row r="477" spans="2:11">
      <c r="B477" s="58"/>
      <c r="C477" s="15"/>
      <c r="D477" s="15"/>
      <c r="E477" s="15"/>
      <c r="F477" s="137"/>
      <c r="G477" s="138"/>
      <c r="H477" s="139"/>
      <c r="I477" s="139"/>
      <c r="J477" s="1"/>
      <c r="K477" s="59"/>
    </row>
    <row r="478" spans="2:11">
      <c r="B478" s="58"/>
      <c r="C478" s="15"/>
      <c r="D478" s="15"/>
      <c r="E478" s="15"/>
      <c r="F478" s="137"/>
      <c r="G478" s="138"/>
      <c r="H478" s="139"/>
      <c r="I478" s="139"/>
      <c r="J478" s="1"/>
      <c r="K478" s="59"/>
    </row>
    <row r="479" spans="2:11">
      <c r="B479" s="58"/>
      <c r="C479" s="15"/>
      <c r="D479" s="15"/>
      <c r="E479" s="15"/>
      <c r="F479" s="137"/>
      <c r="G479" s="138"/>
      <c r="H479" s="139"/>
      <c r="I479" s="139"/>
      <c r="J479" s="1"/>
      <c r="K479" s="59"/>
    </row>
    <row r="480" spans="2:11">
      <c r="B480" s="58"/>
      <c r="C480" s="15"/>
      <c r="D480" s="15"/>
      <c r="E480" s="15"/>
      <c r="F480" s="137"/>
      <c r="G480" s="138"/>
      <c r="H480" s="139"/>
      <c r="I480" s="139"/>
      <c r="J480" s="1"/>
      <c r="K480" s="59"/>
    </row>
    <row r="481" spans="2:11">
      <c r="B481" s="58"/>
      <c r="C481" s="15"/>
      <c r="D481" s="15"/>
      <c r="E481" s="15"/>
      <c r="F481" s="137"/>
      <c r="G481" s="138"/>
      <c r="H481" s="139"/>
      <c r="I481" s="139"/>
      <c r="J481" s="1"/>
      <c r="K481" s="59"/>
    </row>
    <row r="482" spans="2:11">
      <c r="B482" s="58"/>
      <c r="C482" s="15"/>
      <c r="D482" s="15"/>
      <c r="E482" s="15"/>
      <c r="F482" s="137"/>
      <c r="G482" s="138"/>
      <c r="H482" s="139"/>
      <c r="I482" s="139"/>
      <c r="J482" s="1"/>
      <c r="K482" s="59"/>
    </row>
    <row r="483" spans="2:11">
      <c r="B483" s="58"/>
      <c r="C483" s="15"/>
      <c r="D483" s="15"/>
      <c r="E483" s="15"/>
      <c r="F483" s="137"/>
      <c r="G483" s="138"/>
      <c r="H483" s="139"/>
      <c r="I483" s="139"/>
      <c r="J483" s="1"/>
      <c r="K483" s="59"/>
    </row>
    <row r="484" spans="2:11">
      <c r="B484" s="58"/>
      <c r="C484" s="15"/>
      <c r="D484" s="15"/>
      <c r="E484" s="15"/>
      <c r="F484" s="137"/>
      <c r="G484" s="138"/>
      <c r="H484" s="139"/>
      <c r="I484" s="139"/>
      <c r="J484" s="1"/>
      <c r="K484" s="59"/>
    </row>
    <row r="485" spans="2:11">
      <c r="B485" s="58"/>
      <c r="C485" s="15"/>
      <c r="D485" s="15"/>
      <c r="E485" s="15"/>
      <c r="F485" s="137"/>
      <c r="G485" s="138"/>
      <c r="H485" s="139"/>
      <c r="I485" s="139"/>
      <c r="J485" s="1"/>
      <c r="K485" s="59"/>
    </row>
    <row r="486" spans="2:11">
      <c r="B486" s="58"/>
      <c r="C486" s="15"/>
      <c r="D486" s="15"/>
      <c r="E486" s="15"/>
      <c r="F486" s="137"/>
      <c r="G486" s="138"/>
      <c r="H486" s="139"/>
      <c r="I486" s="139"/>
      <c r="J486" s="1"/>
      <c r="K486" s="59"/>
    </row>
    <row r="487" spans="2:11">
      <c r="B487" s="58"/>
      <c r="C487" s="15"/>
      <c r="D487" s="15"/>
      <c r="E487" s="15"/>
      <c r="F487" s="137"/>
      <c r="G487" s="138"/>
      <c r="H487" s="139"/>
      <c r="I487" s="139"/>
      <c r="J487" s="1"/>
      <c r="K487" s="59"/>
    </row>
    <row r="488" spans="2:11">
      <c r="B488" s="58"/>
      <c r="C488" s="15"/>
      <c r="D488" s="15"/>
      <c r="E488" s="15"/>
      <c r="F488" s="137"/>
      <c r="G488" s="138"/>
      <c r="H488" s="139"/>
      <c r="I488" s="139"/>
      <c r="J488" s="1"/>
      <c r="K488" s="59"/>
    </row>
    <row r="489" spans="2:11">
      <c r="B489" s="58"/>
      <c r="C489" s="15"/>
      <c r="D489" s="15"/>
      <c r="E489" s="15"/>
      <c r="F489" s="137"/>
      <c r="G489" s="138"/>
      <c r="H489" s="139"/>
      <c r="I489" s="139"/>
      <c r="J489" s="1"/>
      <c r="K489" s="59"/>
    </row>
    <row r="490" spans="2:11">
      <c r="B490" s="58"/>
      <c r="C490" s="15"/>
      <c r="D490" s="15"/>
      <c r="E490" s="15"/>
      <c r="F490" s="137"/>
      <c r="G490" s="138"/>
      <c r="H490" s="139"/>
      <c r="I490" s="139"/>
      <c r="J490" s="1"/>
      <c r="K490" s="59"/>
    </row>
    <row r="491" spans="2:11">
      <c r="B491" s="58"/>
      <c r="C491" s="15"/>
      <c r="D491" s="15"/>
      <c r="E491" s="15"/>
      <c r="F491" s="137"/>
      <c r="G491" s="138"/>
      <c r="H491" s="139"/>
      <c r="I491" s="139"/>
      <c r="J491" s="1"/>
      <c r="K491" s="59"/>
    </row>
    <row r="492" spans="2:11">
      <c r="B492" s="58"/>
      <c r="C492" s="15"/>
      <c r="D492" s="15"/>
      <c r="E492" s="15"/>
      <c r="F492" s="137"/>
      <c r="G492" s="138"/>
      <c r="H492" s="139"/>
      <c r="I492" s="139"/>
      <c r="J492" s="1"/>
      <c r="K492" s="59"/>
    </row>
    <row r="493" spans="2:11">
      <c r="B493" s="58"/>
      <c r="C493" s="15"/>
      <c r="D493" s="15"/>
      <c r="E493" s="15"/>
      <c r="F493" s="137"/>
      <c r="G493" s="138"/>
      <c r="H493" s="139"/>
      <c r="I493" s="139"/>
      <c r="J493" s="1"/>
      <c r="K493" s="59"/>
    </row>
    <row r="494" spans="2:11">
      <c r="B494" s="58"/>
      <c r="C494" s="15"/>
      <c r="D494" s="15"/>
      <c r="E494" s="15"/>
      <c r="F494" s="137"/>
      <c r="G494" s="138"/>
      <c r="H494" s="139"/>
      <c r="I494" s="139"/>
      <c r="J494" s="1"/>
      <c r="K494" s="59"/>
    </row>
    <row r="495" spans="2:11">
      <c r="B495" s="58"/>
      <c r="C495" s="15"/>
      <c r="D495" s="15"/>
      <c r="E495" s="15"/>
      <c r="F495" s="137"/>
      <c r="G495" s="138"/>
      <c r="H495" s="139"/>
      <c r="I495" s="139"/>
      <c r="J495" s="1"/>
      <c r="K495" s="59"/>
    </row>
    <row r="496" spans="2:11">
      <c r="B496" s="58"/>
      <c r="C496" s="15"/>
      <c r="D496" s="15"/>
      <c r="E496" s="15"/>
      <c r="F496" s="137"/>
      <c r="G496" s="138"/>
      <c r="H496" s="139"/>
      <c r="I496" s="139"/>
      <c r="J496" s="1"/>
      <c r="K496" s="59"/>
    </row>
    <row r="497" spans="2:11">
      <c r="B497" s="58"/>
      <c r="C497" s="15"/>
      <c r="D497" s="15"/>
      <c r="E497" s="15"/>
      <c r="F497" s="137"/>
      <c r="G497" s="138"/>
      <c r="H497" s="139"/>
      <c r="I497" s="139"/>
      <c r="J497" s="1"/>
      <c r="K497" s="59"/>
    </row>
    <row r="498" spans="2:11">
      <c r="B498" s="58"/>
      <c r="C498" s="15"/>
      <c r="D498" s="15"/>
      <c r="E498" s="15"/>
      <c r="F498" s="137"/>
      <c r="G498" s="138"/>
      <c r="H498" s="139"/>
      <c r="I498" s="139"/>
      <c r="J498" s="1"/>
      <c r="K498" s="59"/>
    </row>
    <row r="499" spans="2:11">
      <c r="B499" s="58"/>
      <c r="C499" s="15"/>
      <c r="D499" s="15"/>
      <c r="E499" s="15"/>
      <c r="F499" s="137"/>
      <c r="G499" s="138"/>
      <c r="H499" s="139"/>
      <c r="I499" s="139"/>
      <c r="J499" s="1"/>
      <c r="K499" s="59"/>
    </row>
    <row r="500" spans="2:11">
      <c r="B500" s="58"/>
      <c r="C500" s="15"/>
      <c r="D500" s="15"/>
      <c r="E500" s="15"/>
      <c r="F500" s="137"/>
      <c r="G500" s="138"/>
      <c r="H500" s="139"/>
      <c r="I500" s="139"/>
      <c r="J500" s="1"/>
      <c r="K500" s="59"/>
    </row>
    <row r="501" spans="2:11">
      <c r="B501" s="58"/>
      <c r="C501" s="15"/>
      <c r="D501" s="15"/>
      <c r="E501" s="15"/>
      <c r="F501" s="137"/>
      <c r="G501" s="138"/>
      <c r="H501" s="139"/>
      <c r="I501" s="139"/>
      <c r="J501" s="1"/>
      <c r="K501" s="59"/>
    </row>
    <row r="502" spans="2:11">
      <c r="B502" s="58"/>
      <c r="C502" s="15"/>
      <c r="D502" s="15"/>
      <c r="E502" s="15"/>
      <c r="F502" s="137"/>
      <c r="G502" s="138"/>
      <c r="H502" s="139"/>
      <c r="I502" s="139"/>
      <c r="J502" s="1"/>
      <c r="K502" s="59"/>
    </row>
    <row r="503" spans="2:11">
      <c r="B503" s="58"/>
      <c r="C503" s="15"/>
      <c r="D503" s="15"/>
      <c r="E503" s="15"/>
      <c r="F503" s="137"/>
      <c r="G503" s="138"/>
      <c r="H503" s="139"/>
      <c r="I503" s="139"/>
      <c r="J503" s="1"/>
      <c r="K503" s="59"/>
    </row>
    <row r="504" spans="2:11">
      <c r="B504" s="58"/>
      <c r="C504" s="15"/>
      <c r="D504" s="15"/>
      <c r="E504" s="15"/>
      <c r="F504" s="137"/>
      <c r="G504" s="138"/>
      <c r="H504" s="139"/>
      <c r="I504" s="139"/>
      <c r="J504" s="1"/>
      <c r="K504" s="59"/>
    </row>
    <row r="505" spans="2:11">
      <c r="B505" s="58"/>
      <c r="C505" s="15"/>
      <c r="D505" s="15"/>
      <c r="E505" s="15"/>
      <c r="F505" s="137"/>
      <c r="G505" s="138"/>
      <c r="H505" s="139"/>
      <c r="I505" s="139"/>
      <c r="J505" s="1"/>
      <c r="K505" s="59"/>
    </row>
    <row r="506" spans="2:11">
      <c r="B506" s="58"/>
      <c r="C506" s="15"/>
      <c r="D506" s="15"/>
      <c r="E506" s="15"/>
      <c r="F506" s="137"/>
      <c r="G506" s="138"/>
      <c r="H506" s="139"/>
      <c r="I506" s="139"/>
      <c r="J506" s="1"/>
      <c r="K506" s="59"/>
    </row>
    <row r="507" spans="2:11">
      <c r="B507" s="58"/>
      <c r="C507" s="15"/>
      <c r="D507" s="15"/>
      <c r="E507" s="15"/>
      <c r="F507" s="137"/>
      <c r="G507" s="138"/>
      <c r="H507" s="139"/>
      <c r="I507" s="139"/>
      <c r="J507" s="1"/>
      <c r="K507" s="59"/>
    </row>
    <row r="508" spans="2:11">
      <c r="B508" s="58"/>
      <c r="C508" s="15"/>
      <c r="D508" s="15"/>
      <c r="E508" s="15"/>
      <c r="F508" s="137"/>
      <c r="G508" s="138"/>
      <c r="H508" s="139"/>
      <c r="I508" s="139"/>
      <c r="J508" s="1"/>
      <c r="K508" s="59"/>
    </row>
    <row r="509" spans="2:11">
      <c r="B509" s="58"/>
      <c r="C509" s="15"/>
      <c r="D509" s="15"/>
      <c r="E509" s="15"/>
      <c r="F509" s="137"/>
      <c r="G509" s="138"/>
      <c r="H509" s="139"/>
      <c r="I509" s="139"/>
      <c r="J509" s="1"/>
      <c r="K509" s="59"/>
    </row>
    <row r="510" spans="2:11">
      <c r="B510" s="58"/>
      <c r="C510" s="15"/>
      <c r="D510" s="15"/>
      <c r="E510" s="15"/>
      <c r="F510" s="137"/>
      <c r="G510" s="138"/>
      <c r="H510" s="139"/>
      <c r="I510" s="139"/>
      <c r="J510" s="1"/>
      <c r="K510" s="59"/>
    </row>
    <row r="511" spans="2:11">
      <c r="B511" s="58"/>
      <c r="C511" s="15"/>
      <c r="D511" s="15"/>
      <c r="E511" s="15"/>
      <c r="F511" s="137"/>
      <c r="G511" s="138"/>
      <c r="H511" s="139"/>
      <c r="I511" s="139"/>
      <c r="J511" s="1"/>
      <c r="K511" s="59"/>
    </row>
    <row r="512" spans="2:11">
      <c r="B512" s="58"/>
      <c r="C512" s="15"/>
      <c r="D512" s="15"/>
      <c r="E512" s="15"/>
      <c r="F512" s="137"/>
      <c r="G512" s="138"/>
      <c r="H512" s="139"/>
      <c r="I512" s="139"/>
      <c r="J512" s="1"/>
      <c r="K512" s="59"/>
    </row>
    <row r="513" spans="2:11">
      <c r="B513" s="58"/>
      <c r="C513" s="15"/>
      <c r="D513" s="15"/>
      <c r="E513" s="15"/>
      <c r="F513" s="137"/>
      <c r="G513" s="138"/>
      <c r="H513" s="139"/>
      <c r="I513" s="139"/>
      <c r="J513" s="1"/>
      <c r="K513" s="59"/>
    </row>
    <row r="514" spans="2:11">
      <c r="B514" s="58"/>
      <c r="C514" s="15"/>
      <c r="D514" s="15"/>
      <c r="E514" s="15"/>
      <c r="F514" s="137"/>
      <c r="G514" s="138"/>
      <c r="H514" s="139"/>
      <c r="I514" s="139"/>
      <c r="J514" s="1"/>
      <c r="K514" s="59"/>
    </row>
    <row r="515" spans="2:11">
      <c r="B515" s="58"/>
      <c r="C515" s="15"/>
      <c r="D515" s="15"/>
      <c r="E515" s="15"/>
      <c r="F515" s="137"/>
      <c r="G515" s="138"/>
      <c r="H515" s="139"/>
      <c r="I515" s="139"/>
      <c r="J515" s="1"/>
      <c r="K515" s="59"/>
    </row>
    <row r="516" spans="2:11">
      <c r="B516" s="58"/>
      <c r="C516" s="15"/>
      <c r="D516" s="15"/>
      <c r="E516" s="15"/>
      <c r="F516" s="137"/>
      <c r="G516" s="138"/>
      <c r="H516" s="139"/>
      <c r="I516" s="139"/>
      <c r="J516" s="1"/>
      <c r="K516" s="59"/>
    </row>
    <row r="517" spans="2:11">
      <c r="B517" s="58"/>
      <c r="C517" s="15"/>
      <c r="D517" s="15"/>
      <c r="E517" s="15"/>
      <c r="F517" s="137"/>
      <c r="G517" s="138"/>
      <c r="H517" s="139"/>
      <c r="I517" s="139"/>
      <c r="J517" s="1"/>
      <c r="K517" s="59"/>
    </row>
    <row r="518" spans="2:11">
      <c r="B518" s="58"/>
      <c r="C518" s="15"/>
      <c r="D518" s="15"/>
      <c r="E518" s="15"/>
      <c r="F518" s="137"/>
      <c r="G518" s="138"/>
      <c r="H518" s="139"/>
      <c r="I518" s="139"/>
      <c r="J518" s="1"/>
      <c r="K518" s="59"/>
    </row>
    <row r="519" spans="2:11">
      <c r="B519" s="58"/>
      <c r="C519" s="15"/>
      <c r="D519" s="15"/>
      <c r="E519" s="15"/>
      <c r="F519" s="137"/>
      <c r="G519" s="138"/>
      <c r="H519" s="139"/>
      <c r="I519" s="139"/>
      <c r="J519" s="1"/>
      <c r="K519" s="59"/>
    </row>
    <row r="520" spans="2:11">
      <c r="B520" s="58"/>
      <c r="C520" s="15"/>
      <c r="D520" s="15"/>
      <c r="E520" s="15"/>
      <c r="F520" s="137"/>
      <c r="G520" s="138"/>
      <c r="H520" s="139"/>
      <c r="I520" s="139"/>
      <c r="J520" s="1"/>
      <c r="K520" s="59"/>
    </row>
    <row r="521" spans="2:11">
      <c r="B521" s="58"/>
      <c r="C521" s="15"/>
      <c r="D521" s="15"/>
      <c r="E521" s="15"/>
      <c r="F521" s="137"/>
      <c r="G521" s="138"/>
      <c r="H521" s="139"/>
      <c r="I521" s="139"/>
      <c r="J521" s="1"/>
      <c r="K521" s="59"/>
    </row>
    <row r="522" spans="2:11">
      <c r="B522" s="58"/>
      <c r="C522" s="15"/>
      <c r="D522" s="15"/>
      <c r="E522" s="15"/>
      <c r="F522" s="137"/>
      <c r="G522" s="138"/>
      <c r="H522" s="139"/>
      <c r="I522" s="139"/>
      <c r="J522" s="1"/>
      <c r="K522" s="59"/>
    </row>
    <row r="523" spans="2:11">
      <c r="B523" s="58"/>
      <c r="C523" s="15"/>
      <c r="D523" s="15"/>
      <c r="E523" s="15"/>
      <c r="F523" s="137"/>
      <c r="G523" s="138"/>
      <c r="H523" s="139"/>
      <c r="I523" s="139"/>
      <c r="J523" s="1"/>
      <c r="K523" s="59"/>
    </row>
    <row r="524" spans="2:11">
      <c r="B524" s="58"/>
      <c r="C524" s="15"/>
      <c r="D524" s="15"/>
      <c r="E524" s="15"/>
      <c r="F524" s="137"/>
      <c r="G524" s="138"/>
      <c r="H524" s="139"/>
      <c r="I524" s="139"/>
      <c r="J524" s="1"/>
      <c r="K524" s="59"/>
    </row>
    <row r="525" spans="2:11">
      <c r="B525" s="58"/>
      <c r="C525" s="15"/>
      <c r="D525" s="15"/>
      <c r="E525" s="15"/>
      <c r="F525" s="137"/>
      <c r="G525" s="138"/>
      <c r="H525" s="139"/>
      <c r="I525" s="139"/>
      <c r="J525" s="1"/>
      <c r="K525" s="59"/>
    </row>
    <row r="526" spans="2:11">
      <c r="B526" s="58"/>
      <c r="C526" s="15"/>
      <c r="D526" s="15"/>
      <c r="E526" s="15"/>
      <c r="F526" s="137"/>
      <c r="G526" s="138"/>
      <c r="H526" s="139"/>
      <c r="I526" s="139"/>
      <c r="J526" s="1"/>
      <c r="K526" s="59"/>
    </row>
    <row r="527" spans="2:11">
      <c r="B527" s="58"/>
      <c r="C527" s="15"/>
      <c r="D527" s="15"/>
      <c r="E527" s="15"/>
      <c r="F527" s="137"/>
      <c r="G527" s="138"/>
      <c r="H527" s="139"/>
      <c r="I527" s="139"/>
      <c r="J527" s="1"/>
      <c r="K527" s="59"/>
    </row>
    <row r="528" spans="2:11">
      <c r="B528" s="58"/>
      <c r="C528" s="15"/>
      <c r="D528" s="15"/>
      <c r="E528" s="15"/>
      <c r="F528" s="137"/>
      <c r="G528" s="138"/>
      <c r="H528" s="139"/>
      <c r="I528" s="139"/>
      <c r="J528" s="1"/>
      <c r="K528" s="59"/>
    </row>
    <row r="529" spans="2:11">
      <c r="B529" s="58"/>
      <c r="C529" s="15"/>
      <c r="D529" s="15"/>
      <c r="E529" s="15"/>
      <c r="F529" s="137"/>
      <c r="G529" s="138"/>
      <c r="H529" s="139"/>
      <c r="I529" s="139"/>
      <c r="J529" s="1"/>
      <c r="K529" s="59"/>
    </row>
    <row r="530" spans="2:11">
      <c r="B530" s="58"/>
      <c r="C530" s="15"/>
      <c r="D530" s="15"/>
      <c r="E530" s="15"/>
      <c r="F530" s="137"/>
      <c r="G530" s="138"/>
      <c r="H530" s="139"/>
      <c r="I530" s="139"/>
      <c r="J530" s="1"/>
      <c r="K530" s="59"/>
    </row>
    <row r="531" spans="2:11">
      <c r="B531" s="58"/>
      <c r="C531" s="15"/>
      <c r="D531" s="15"/>
      <c r="E531" s="15"/>
      <c r="F531" s="137"/>
      <c r="G531" s="138"/>
      <c r="H531" s="139"/>
      <c r="I531" s="139"/>
      <c r="J531" s="1"/>
      <c r="K531" s="59"/>
    </row>
    <row r="532" spans="2:11">
      <c r="B532" s="58"/>
      <c r="C532" s="15"/>
      <c r="D532" s="15"/>
      <c r="E532" s="15"/>
      <c r="F532" s="137"/>
      <c r="G532" s="138"/>
      <c r="H532" s="139"/>
      <c r="I532" s="139"/>
      <c r="J532" s="1"/>
      <c r="K532" s="59"/>
    </row>
    <row r="533" spans="2:11">
      <c r="B533" s="58"/>
      <c r="C533" s="15"/>
      <c r="D533" s="15"/>
      <c r="E533" s="15"/>
      <c r="F533" s="137"/>
      <c r="G533" s="138"/>
      <c r="H533" s="139"/>
      <c r="I533" s="139"/>
      <c r="J533" s="1"/>
      <c r="K533" s="59"/>
    </row>
    <row r="534" spans="2:11">
      <c r="B534" s="58"/>
      <c r="C534" s="15"/>
      <c r="D534" s="15"/>
      <c r="E534" s="15"/>
      <c r="F534" s="137"/>
      <c r="G534" s="138"/>
      <c r="H534" s="139"/>
      <c r="I534" s="139"/>
      <c r="J534" s="1"/>
      <c r="K534" s="59"/>
    </row>
    <row r="535" spans="2:11">
      <c r="B535" s="58"/>
      <c r="C535" s="15"/>
      <c r="D535" s="15"/>
      <c r="E535" s="15"/>
      <c r="F535" s="137"/>
      <c r="G535" s="138"/>
      <c r="H535" s="139"/>
      <c r="I535" s="139"/>
      <c r="J535" s="1"/>
      <c r="K535" s="59"/>
    </row>
    <row r="536" spans="2:11">
      <c r="B536" s="58"/>
      <c r="C536" s="15"/>
      <c r="D536" s="15"/>
      <c r="E536" s="15"/>
      <c r="F536" s="137"/>
      <c r="G536" s="138"/>
      <c r="H536" s="139"/>
      <c r="I536" s="139"/>
      <c r="J536" s="1"/>
      <c r="K536" s="59"/>
    </row>
    <row r="537" spans="2:11">
      <c r="B537" s="58"/>
      <c r="C537" s="15"/>
      <c r="D537" s="15"/>
      <c r="E537" s="15"/>
      <c r="F537" s="137"/>
      <c r="G537" s="138"/>
      <c r="H537" s="139"/>
      <c r="I537" s="139"/>
      <c r="J537" s="1"/>
      <c r="K537" s="59"/>
    </row>
    <row r="538" spans="2:11">
      <c r="B538" s="58"/>
      <c r="C538" s="15"/>
      <c r="D538" s="15"/>
      <c r="E538" s="15"/>
      <c r="F538" s="137"/>
      <c r="G538" s="138"/>
      <c r="H538" s="139"/>
      <c r="I538" s="139"/>
      <c r="J538" s="1"/>
      <c r="K538" s="59"/>
    </row>
    <row r="539" spans="2:11">
      <c r="B539" s="58"/>
      <c r="C539" s="15"/>
      <c r="D539" s="15"/>
      <c r="E539" s="15"/>
      <c r="F539" s="137"/>
      <c r="G539" s="138"/>
      <c r="H539" s="139"/>
      <c r="I539" s="139"/>
      <c r="J539" s="1"/>
      <c r="K539" s="59"/>
    </row>
    <row r="540" spans="2:11">
      <c r="B540" s="58"/>
      <c r="C540" s="15"/>
      <c r="D540" s="15"/>
      <c r="E540" s="15"/>
      <c r="F540" s="137"/>
      <c r="G540" s="138"/>
      <c r="H540" s="139"/>
      <c r="I540" s="139"/>
      <c r="J540" s="1"/>
      <c r="K540" s="59"/>
    </row>
    <row r="541" spans="2:11">
      <c r="B541" s="58"/>
      <c r="C541" s="15"/>
      <c r="D541" s="15"/>
      <c r="E541" s="15"/>
      <c r="F541" s="137"/>
      <c r="G541" s="138"/>
      <c r="H541" s="139"/>
      <c r="I541" s="139"/>
      <c r="J541" s="1"/>
      <c r="K541" s="59"/>
    </row>
    <row r="542" spans="2:11">
      <c r="B542" s="58"/>
      <c r="C542" s="15"/>
      <c r="D542" s="15"/>
      <c r="E542" s="15"/>
      <c r="F542" s="137"/>
      <c r="G542" s="138"/>
      <c r="H542" s="139"/>
      <c r="I542" s="139"/>
      <c r="J542" s="1"/>
      <c r="K542" s="59"/>
    </row>
    <row r="543" spans="2:11">
      <c r="B543" s="58"/>
      <c r="C543" s="15"/>
      <c r="D543" s="15"/>
      <c r="E543" s="15"/>
      <c r="F543" s="137"/>
      <c r="G543" s="138"/>
      <c r="H543" s="139"/>
      <c r="I543" s="139"/>
      <c r="J543" s="1"/>
      <c r="K543" s="59"/>
    </row>
    <row r="544" spans="2:11">
      <c r="B544" s="58"/>
      <c r="C544" s="15"/>
      <c r="D544" s="15"/>
      <c r="E544" s="15"/>
      <c r="F544" s="137"/>
      <c r="G544" s="138"/>
      <c r="H544" s="139"/>
      <c r="I544" s="139"/>
      <c r="J544" s="1"/>
      <c r="K544" s="59"/>
    </row>
    <row r="545" spans="2:11">
      <c r="B545" s="58"/>
      <c r="C545" s="15"/>
      <c r="D545" s="15"/>
      <c r="E545" s="15"/>
      <c r="F545" s="137"/>
      <c r="G545" s="138"/>
      <c r="H545" s="139"/>
      <c r="I545" s="139"/>
      <c r="J545" s="1"/>
      <c r="K545" s="59"/>
    </row>
    <row r="546" spans="2:11">
      <c r="B546" s="58"/>
      <c r="C546" s="15"/>
      <c r="D546" s="15"/>
      <c r="E546" s="15"/>
      <c r="F546" s="137"/>
      <c r="G546" s="138"/>
      <c r="H546" s="139"/>
      <c r="I546" s="139"/>
      <c r="J546" s="1"/>
      <c r="K546" s="59"/>
    </row>
    <row r="547" spans="2:11">
      <c r="B547" s="58"/>
      <c r="C547" s="15"/>
      <c r="D547" s="15"/>
      <c r="E547" s="15"/>
      <c r="F547" s="137"/>
      <c r="G547" s="138"/>
      <c r="H547" s="139"/>
      <c r="I547" s="139"/>
      <c r="J547" s="1"/>
      <c r="K547" s="59"/>
    </row>
    <row r="548" spans="2:11">
      <c r="B548" s="58"/>
      <c r="C548" s="15"/>
      <c r="D548" s="15"/>
      <c r="E548" s="15"/>
      <c r="F548" s="137"/>
      <c r="G548" s="138"/>
      <c r="H548" s="139"/>
      <c r="I548" s="139"/>
      <c r="J548" s="1"/>
      <c r="K548" s="59"/>
    </row>
    <row r="549" spans="2:11">
      <c r="B549" s="58"/>
      <c r="C549" s="15"/>
      <c r="D549" s="15"/>
      <c r="E549" s="15"/>
      <c r="F549" s="137"/>
      <c r="G549" s="138"/>
      <c r="H549" s="139"/>
      <c r="I549" s="139"/>
      <c r="J549" s="1"/>
      <c r="K549" s="59"/>
    </row>
    <row r="550" spans="2:11">
      <c r="B550" s="58"/>
      <c r="C550" s="15"/>
      <c r="D550" s="15"/>
      <c r="E550" s="15"/>
      <c r="F550" s="137"/>
      <c r="G550" s="138"/>
      <c r="H550" s="139"/>
      <c r="I550" s="139"/>
      <c r="J550" s="1"/>
      <c r="K550" s="59"/>
    </row>
    <row r="551" spans="2:11">
      <c r="B551" s="58"/>
      <c r="C551" s="15"/>
      <c r="D551" s="15"/>
      <c r="E551" s="15"/>
      <c r="F551" s="137"/>
      <c r="G551" s="138"/>
      <c r="H551" s="139"/>
      <c r="I551" s="139"/>
      <c r="J551" s="1"/>
      <c r="K551" s="59"/>
    </row>
    <row r="552" spans="2:11">
      <c r="B552" s="58"/>
      <c r="C552" s="15"/>
      <c r="D552" s="15"/>
      <c r="E552" s="15"/>
      <c r="F552" s="137"/>
      <c r="G552" s="138"/>
      <c r="H552" s="139"/>
      <c r="I552" s="139"/>
      <c r="J552" s="1"/>
      <c r="K552" s="59"/>
    </row>
    <row r="553" spans="2:11">
      <c r="B553" s="58"/>
      <c r="C553" s="15"/>
      <c r="D553" s="15"/>
      <c r="E553" s="15"/>
      <c r="F553" s="137"/>
      <c r="G553" s="138"/>
      <c r="H553" s="139"/>
      <c r="I553" s="139"/>
      <c r="J553" s="1"/>
      <c r="K553" s="59"/>
    </row>
    <row r="554" spans="2:11">
      <c r="B554" s="58"/>
      <c r="C554" s="15"/>
      <c r="D554" s="15"/>
      <c r="E554" s="15"/>
      <c r="F554" s="137"/>
      <c r="G554" s="138"/>
      <c r="H554" s="139"/>
      <c r="I554" s="139"/>
      <c r="J554" s="1"/>
      <c r="K554" s="59"/>
    </row>
    <row r="555" spans="2:11">
      <c r="B555" s="58"/>
      <c r="C555" s="15"/>
      <c r="D555" s="15"/>
      <c r="E555" s="15"/>
      <c r="F555" s="137"/>
      <c r="G555" s="138"/>
      <c r="H555" s="139"/>
      <c r="I555" s="139"/>
      <c r="J555" s="1"/>
      <c r="K555" s="59"/>
    </row>
    <row r="556" spans="2:11">
      <c r="B556" s="58"/>
      <c r="C556" s="15"/>
      <c r="D556" s="15"/>
      <c r="E556" s="15"/>
      <c r="F556" s="137"/>
      <c r="G556" s="138"/>
      <c r="H556" s="139"/>
      <c r="I556" s="139"/>
      <c r="J556" s="1"/>
      <c r="K556" s="59"/>
    </row>
    <row r="557" spans="2:11">
      <c r="B557" s="58"/>
      <c r="C557" s="15"/>
      <c r="D557" s="15"/>
      <c r="E557" s="15"/>
      <c r="F557" s="137"/>
      <c r="G557" s="138"/>
      <c r="H557" s="139"/>
      <c r="I557" s="139"/>
      <c r="J557" s="1"/>
      <c r="K557" s="59"/>
    </row>
    <row r="558" spans="2:11">
      <c r="B558" s="58"/>
      <c r="C558" s="15"/>
      <c r="D558" s="15"/>
      <c r="E558" s="15"/>
      <c r="F558" s="137"/>
      <c r="G558" s="138"/>
      <c r="H558" s="139"/>
      <c r="I558" s="139"/>
      <c r="J558" s="1"/>
      <c r="K558" s="59"/>
    </row>
    <row r="559" spans="2:11">
      <c r="B559" s="58"/>
      <c r="C559" s="15"/>
      <c r="D559" s="15"/>
      <c r="E559" s="15"/>
      <c r="F559" s="137"/>
      <c r="G559" s="138"/>
      <c r="H559" s="139"/>
      <c r="I559" s="139"/>
      <c r="J559" s="1"/>
      <c r="K559" s="59"/>
    </row>
    <row r="560" spans="2:11">
      <c r="B560" s="58"/>
      <c r="C560" s="15"/>
      <c r="D560" s="15"/>
      <c r="E560" s="15"/>
      <c r="F560" s="137"/>
      <c r="G560" s="138"/>
      <c r="H560" s="139"/>
      <c r="I560" s="139"/>
      <c r="J560" s="1"/>
      <c r="K560" s="59"/>
    </row>
    <row r="561" spans="2:11">
      <c r="B561" s="58"/>
      <c r="C561" s="15"/>
      <c r="D561" s="15"/>
      <c r="E561" s="15"/>
      <c r="F561" s="137"/>
      <c r="G561" s="138"/>
      <c r="H561" s="139"/>
      <c r="I561" s="139"/>
      <c r="J561" s="1"/>
      <c r="K561" s="59"/>
    </row>
    <row r="562" spans="2:11">
      <c r="B562" s="58"/>
      <c r="C562" s="15"/>
      <c r="D562" s="15"/>
      <c r="E562" s="15"/>
      <c r="F562" s="137"/>
      <c r="G562" s="138"/>
      <c r="H562" s="139"/>
      <c r="I562" s="139"/>
      <c r="J562" s="1"/>
      <c r="K562" s="59"/>
    </row>
    <row r="563" spans="2:11">
      <c r="B563" s="58"/>
      <c r="C563" s="15"/>
      <c r="D563" s="15"/>
      <c r="E563" s="15"/>
      <c r="F563" s="137"/>
      <c r="G563" s="138"/>
      <c r="H563" s="139"/>
      <c r="I563" s="139"/>
      <c r="J563" s="1"/>
      <c r="K563" s="59"/>
    </row>
    <row r="564" spans="2:11">
      <c r="B564" s="58"/>
      <c r="C564" s="15"/>
      <c r="D564" s="15"/>
      <c r="E564" s="15"/>
      <c r="F564" s="137"/>
      <c r="G564" s="138"/>
      <c r="H564" s="139"/>
      <c r="I564" s="139"/>
      <c r="J564" s="1"/>
      <c r="K564" s="59"/>
    </row>
    <row r="565" spans="2:11">
      <c r="B565" s="58"/>
      <c r="C565" s="15"/>
      <c r="D565" s="15"/>
      <c r="E565" s="15"/>
      <c r="F565" s="137"/>
      <c r="G565" s="138"/>
      <c r="H565" s="139"/>
      <c r="I565" s="139"/>
      <c r="J565" s="1"/>
      <c r="K565" s="59"/>
    </row>
    <row r="566" spans="2:11">
      <c r="B566" s="58"/>
      <c r="C566" s="15"/>
      <c r="D566" s="15"/>
      <c r="E566" s="15"/>
      <c r="F566" s="137"/>
      <c r="G566" s="138"/>
      <c r="H566" s="139"/>
      <c r="I566" s="139"/>
      <c r="J566" s="1"/>
      <c r="K566" s="59"/>
    </row>
    <row r="567" spans="2:11">
      <c r="B567" s="58"/>
      <c r="C567" s="15"/>
      <c r="D567" s="15"/>
      <c r="E567" s="15"/>
      <c r="F567" s="137"/>
      <c r="G567" s="138"/>
      <c r="H567" s="139"/>
      <c r="I567" s="139"/>
      <c r="J567" s="1"/>
      <c r="K567" s="59"/>
    </row>
    <row r="568" spans="2:11">
      <c r="B568" s="58"/>
      <c r="C568" s="15"/>
      <c r="D568" s="15"/>
      <c r="E568" s="15"/>
      <c r="F568" s="137"/>
      <c r="G568" s="138"/>
      <c r="H568" s="139"/>
      <c r="I568" s="139"/>
      <c r="J568" s="1"/>
      <c r="K568" s="59"/>
    </row>
    <row r="569" spans="2:11">
      <c r="B569" s="58"/>
      <c r="C569" s="15"/>
      <c r="D569" s="15"/>
      <c r="E569" s="15"/>
      <c r="F569" s="137"/>
      <c r="G569" s="138"/>
      <c r="H569" s="139"/>
      <c r="I569" s="139"/>
      <c r="J569" s="1"/>
      <c r="K569" s="59"/>
    </row>
    <row r="570" spans="2:11">
      <c r="B570" s="58"/>
      <c r="C570" s="15"/>
      <c r="D570" s="15"/>
      <c r="E570" s="15"/>
      <c r="F570" s="137"/>
      <c r="G570" s="138"/>
      <c r="H570" s="139"/>
      <c r="I570" s="139"/>
      <c r="J570" s="1"/>
      <c r="K570" s="59"/>
    </row>
    <row r="571" spans="2:11">
      <c r="B571" s="58"/>
      <c r="C571" s="15"/>
      <c r="D571" s="15"/>
      <c r="E571" s="15"/>
      <c r="F571" s="137"/>
      <c r="G571" s="138"/>
      <c r="H571" s="139"/>
      <c r="I571" s="139"/>
      <c r="J571" s="1"/>
      <c r="K571" s="59"/>
    </row>
    <row r="572" spans="2:11">
      <c r="B572" s="58"/>
      <c r="C572" s="15"/>
      <c r="D572" s="15"/>
      <c r="E572" s="15"/>
      <c r="F572" s="137"/>
      <c r="G572" s="138"/>
      <c r="H572" s="139"/>
      <c r="I572" s="139"/>
      <c r="J572" s="1"/>
      <c r="K572" s="59"/>
    </row>
    <row r="573" spans="2:11">
      <c r="B573" s="58"/>
      <c r="C573" s="15"/>
      <c r="D573" s="15"/>
      <c r="E573" s="15"/>
      <c r="F573" s="137"/>
      <c r="G573" s="138"/>
      <c r="H573" s="139"/>
      <c r="I573" s="139"/>
      <c r="J573" s="1"/>
      <c r="K573" s="59"/>
    </row>
    <row r="574" spans="2:11">
      <c r="B574" s="58"/>
      <c r="C574" s="15"/>
      <c r="D574" s="15"/>
      <c r="E574" s="15"/>
      <c r="F574" s="137"/>
      <c r="G574" s="138"/>
      <c r="H574" s="139"/>
      <c r="I574" s="139"/>
      <c r="J574" s="1"/>
      <c r="K574" s="59"/>
    </row>
    <row r="575" spans="2:11">
      <c r="B575" s="58"/>
      <c r="C575" s="15"/>
      <c r="D575" s="15"/>
      <c r="E575" s="15"/>
      <c r="F575" s="137"/>
      <c r="G575" s="138"/>
      <c r="H575" s="139"/>
      <c r="I575" s="139"/>
      <c r="J575" s="1"/>
      <c r="K575" s="59"/>
    </row>
    <row r="576" spans="2:11">
      <c r="B576" s="58"/>
      <c r="C576" s="15"/>
      <c r="D576" s="15"/>
      <c r="E576" s="15"/>
      <c r="F576" s="137"/>
      <c r="G576" s="138"/>
      <c r="H576" s="139"/>
      <c r="I576" s="139"/>
      <c r="J576" s="1"/>
      <c r="K576" s="59"/>
    </row>
    <row r="577" spans="2:11">
      <c r="B577" s="58"/>
      <c r="C577" s="15"/>
      <c r="D577" s="15"/>
      <c r="E577" s="15"/>
      <c r="F577" s="137"/>
      <c r="G577" s="138"/>
      <c r="H577" s="139"/>
      <c r="I577" s="139"/>
      <c r="J577" s="1"/>
      <c r="K577" s="59"/>
    </row>
    <row r="578" spans="2:11">
      <c r="B578" s="58"/>
      <c r="C578" s="15"/>
      <c r="D578" s="15"/>
      <c r="E578" s="15"/>
      <c r="F578" s="137"/>
      <c r="G578" s="138"/>
      <c r="H578" s="139"/>
      <c r="I578" s="139"/>
      <c r="J578" s="1"/>
      <c r="K578" s="59"/>
    </row>
    <row r="579" spans="2:11">
      <c r="B579" s="58"/>
      <c r="C579" s="15"/>
      <c r="D579" s="15"/>
      <c r="E579" s="15"/>
      <c r="F579" s="137"/>
      <c r="G579" s="138"/>
      <c r="H579" s="139"/>
      <c r="I579" s="139"/>
      <c r="J579" s="1"/>
      <c r="K579" s="59"/>
    </row>
    <row r="580" spans="2:11">
      <c r="B580" s="58"/>
      <c r="C580" s="15"/>
      <c r="D580" s="15"/>
      <c r="E580" s="15"/>
      <c r="F580" s="137"/>
      <c r="G580" s="138"/>
      <c r="H580" s="139"/>
      <c r="I580" s="139"/>
      <c r="J580" s="1"/>
      <c r="K580" s="59"/>
    </row>
    <row r="581" spans="2:11">
      <c r="B581" s="58"/>
      <c r="C581" s="15"/>
      <c r="D581" s="15"/>
      <c r="E581" s="15"/>
      <c r="F581" s="137"/>
      <c r="G581" s="138"/>
      <c r="H581" s="139"/>
      <c r="I581" s="139"/>
      <c r="J581" s="1"/>
      <c r="K581" s="59"/>
    </row>
    <row r="582" spans="2:11">
      <c r="B582" s="58"/>
      <c r="C582" s="15"/>
      <c r="D582" s="15"/>
      <c r="E582" s="15"/>
      <c r="F582" s="137"/>
      <c r="G582" s="138"/>
      <c r="H582" s="139"/>
      <c r="I582" s="139"/>
      <c r="J582" s="1"/>
      <c r="K582" s="59"/>
    </row>
    <row r="583" spans="2:11">
      <c r="B583" s="58"/>
      <c r="C583" s="15"/>
      <c r="D583" s="15"/>
      <c r="E583" s="15"/>
      <c r="F583" s="137"/>
      <c r="G583" s="138"/>
      <c r="H583" s="139"/>
      <c r="I583" s="139"/>
      <c r="J583" s="1"/>
      <c r="K583" s="59"/>
    </row>
    <row r="584" spans="2:11">
      <c r="B584" s="58"/>
      <c r="C584" s="15"/>
      <c r="D584" s="15"/>
      <c r="E584" s="15"/>
      <c r="F584" s="137"/>
      <c r="G584" s="138"/>
      <c r="H584" s="139"/>
      <c r="I584" s="139"/>
      <c r="J584" s="1"/>
      <c r="K584" s="59"/>
    </row>
    <row r="585" spans="2:11">
      <c r="B585" s="58"/>
      <c r="C585" s="15"/>
      <c r="D585" s="15"/>
      <c r="E585" s="15"/>
      <c r="F585" s="137"/>
      <c r="G585" s="138"/>
      <c r="H585" s="139"/>
      <c r="I585" s="139"/>
      <c r="J585" s="1"/>
      <c r="K585" s="59"/>
    </row>
    <row r="586" spans="2:11">
      <c r="B586" s="58"/>
      <c r="C586" s="15"/>
      <c r="D586" s="15"/>
      <c r="E586" s="15"/>
      <c r="F586" s="137"/>
      <c r="G586" s="138"/>
      <c r="H586" s="139"/>
      <c r="I586" s="139"/>
      <c r="J586" s="1"/>
      <c r="K586" s="59"/>
    </row>
    <row r="587" spans="2:11">
      <c r="B587" s="58"/>
      <c r="C587" s="15"/>
      <c r="D587" s="15"/>
      <c r="E587" s="15"/>
      <c r="F587" s="137"/>
      <c r="G587" s="138"/>
      <c r="H587" s="139"/>
      <c r="I587" s="139"/>
      <c r="J587" s="1"/>
      <c r="K587" s="59"/>
    </row>
    <row r="588" spans="2:11">
      <c r="B588" s="58"/>
      <c r="C588" s="15"/>
      <c r="D588" s="15"/>
      <c r="E588" s="15"/>
      <c r="F588" s="137"/>
      <c r="G588" s="138"/>
      <c r="H588" s="139"/>
      <c r="I588" s="139"/>
      <c r="J588" s="1"/>
      <c r="K588" s="59"/>
    </row>
    <row r="589" spans="2:11">
      <c r="B589" s="58"/>
      <c r="C589" s="15"/>
      <c r="D589" s="15"/>
      <c r="E589" s="15"/>
      <c r="F589" s="137"/>
      <c r="G589" s="138"/>
      <c r="H589" s="139"/>
      <c r="I589" s="139"/>
      <c r="J589" s="1"/>
      <c r="K589" s="59"/>
    </row>
    <row r="590" spans="2:11">
      <c r="B590" s="58"/>
      <c r="C590" s="15"/>
      <c r="D590" s="15"/>
      <c r="E590" s="15"/>
      <c r="F590" s="137"/>
      <c r="G590" s="138"/>
      <c r="H590" s="139"/>
      <c r="I590" s="139"/>
      <c r="J590" s="1"/>
      <c r="K590" s="59"/>
    </row>
    <row r="591" spans="2:11">
      <c r="B591" s="58"/>
      <c r="C591" s="15"/>
      <c r="D591" s="15"/>
      <c r="E591" s="15"/>
      <c r="F591" s="137"/>
      <c r="G591" s="138"/>
      <c r="H591" s="139"/>
      <c r="I591" s="139"/>
      <c r="J591" s="1"/>
      <c r="K591" s="59"/>
    </row>
    <row r="592" spans="2:11">
      <c r="B592" s="58"/>
      <c r="C592" s="15"/>
      <c r="D592" s="15"/>
      <c r="E592" s="15"/>
      <c r="F592" s="137"/>
      <c r="G592" s="138"/>
      <c r="H592" s="139"/>
      <c r="I592" s="139"/>
      <c r="J592" s="1"/>
      <c r="K592" s="59"/>
    </row>
    <row r="593" spans="2:11">
      <c r="B593" s="58"/>
      <c r="C593" s="15"/>
      <c r="D593" s="15"/>
      <c r="E593" s="15"/>
      <c r="F593" s="137"/>
      <c r="G593" s="138"/>
      <c r="H593" s="139"/>
      <c r="I593" s="139"/>
      <c r="J593" s="1"/>
      <c r="K593" s="59"/>
    </row>
    <row r="594" spans="2:11">
      <c r="B594" s="58"/>
      <c r="C594" s="15"/>
      <c r="D594" s="15"/>
      <c r="E594" s="15"/>
      <c r="F594" s="137"/>
      <c r="G594" s="138"/>
      <c r="H594" s="139"/>
      <c r="I594" s="139"/>
      <c r="J594" s="1"/>
      <c r="K594" s="59"/>
    </row>
    <row r="595" spans="2:11">
      <c r="B595" s="58"/>
      <c r="C595" s="15"/>
      <c r="D595" s="15"/>
      <c r="E595" s="15"/>
      <c r="F595" s="137"/>
      <c r="G595" s="138"/>
      <c r="H595" s="139"/>
      <c r="I595" s="139"/>
      <c r="J595" s="1"/>
      <c r="K595" s="59"/>
    </row>
    <row r="596" spans="2:11">
      <c r="B596" s="58"/>
      <c r="C596" s="15"/>
      <c r="D596" s="15"/>
      <c r="E596" s="15"/>
      <c r="F596" s="137"/>
      <c r="G596" s="138"/>
      <c r="H596" s="139"/>
      <c r="I596" s="139"/>
      <c r="J596" s="1"/>
      <c r="K596" s="59"/>
    </row>
    <row r="597" spans="2:11">
      <c r="B597" s="58"/>
      <c r="C597" s="15"/>
      <c r="D597" s="15"/>
      <c r="E597" s="15"/>
      <c r="F597" s="137"/>
      <c r="G597" s="138"/>
      <c r="H597" s="139"/>
      <c r="I597" s="139"/>
      <c r="J597" s="1"/>
      <c r="K597" s="59"/>
    </row>
    <row r="598" spans="2:11">
      <c r="B598" s="58"/>
      <c r="C598" s="15"/>
      <c r="D598" s="15"/>
      <c r="E598" s="15"/>
      <c r="F598" s="137"/>
      <c r="G598" s="138"/>
      <c r="H598" s="139"/>
      <c r="I598" s="139"/>
      <c r="J598" s="1"/>
      <c r="K598" s="59"/>
    </row>
    <row r="599" spans="2:11">
      <c r="B599" s="58"/>
      <c r="C599" s="15"/>
      <c r="D599" s="15"/>
      <c r="E599" s="15"/>
      <c r="F599" s="137"/>
      <c r="G599" s="138"/>
      <c r="H599" s="139"/>
      <c r="I599" s="139"/>
      <c r="J599" s="1"/>
      <c r="K599" s="59"/>
    </row>
    <row r="600" spans="2:11">
      <c r="B600" s="58"/>
      <c r="C600" s="15"/>
      <c r="D600" s="15"/>
      <c r="E600" s="15"/>
      <c r="F600" s="137"/>
      <c r="G600" s="138"/>
      <c r="H600" s="139"/>
      <c r="I600" s="139"/>
      <c r="J600" s="1"/>
      <c r="K600" s="59"/>
    </row>
    <row r="601" spans="2:11">
      <c r="B601" s="58"/>
      <c r="C601" s="15"/>
      <c r="D601" s="15"/>
      <c r="E601" s="15"/>
      <c r="F601" s="137"/>
      <c r="G601" s="138"/>
      <c r="H601" s="139"/>
      <c r="I601" s="139"/>
      <c r="J601" s="1"/>
      <c r="K601" s="59"/>
    </row>
    <row r="602" spans="2:11">
      <c r="B602" s="58"/>
      <c r="C602" s="15"/>
      <c r="D602" s="15"/>
      <c r="E602" s="15"/>
      <c r="F602" s="137"/>
      <c r="G602" s="138"/>
      <c r="H602" s="139"/>
      <c r="I602" s="139"/>
      <c r="J602" s="1"/>
      <c r="K602" s="59"/>
    </row>
    <row r="603" spans="2:11">
      <c r="B603" s="58"/>
      <c r="C603" s="15"/>
      <c r="D603" s="15"/>
      <c r="E603" s="15"/>
      <c r="F603" s="137"/>
      <c r="G603" s="138"/>
      <c r="H603" s="139"/>
      <c r="I603" s="139"/>
      <c r="J603" s="1"/>
      <c r="K603" s="59"/>
    </row>
    <row r="604" spans="2:11">
      <c r="B604" s="58"/>
      <c r="C604" s="15"/>
      <c r="D604" s="15"/>
      <c r="E604" s="15"/>
      <c r="F604" s="137"/>
      <c r="G604" s="138"/>
      <c r="H604" s="139"/>
      <c r="I604" s="139"/>
      <c r="J604" s="1"/>
      <c r="K604" s="59"/>
    </row>
    <row r="605" spans="2:11">
      <c r="B605" s="58"/>
      <c r="C605" s="15"/>
      <c r="D605" s="15"/>
      <c r="E605" s="15"/>
      <c r="F605" s="137"/>
      <c r="G605" s="138"/>
      <c r="H605" s="139"/>
      <c r="I605" s="139"/>
      <c r="J605" s="1"/>
      <c r="K605" s="59"/>
    </row>
    <row r="606" spans="2:11">
      <c r="B606" s="58"/>
      <c r="C606" s="15"/>
      <c r="D606" s="15"/>
      <c r="E606" s="15"/>
      <c r="F606" s="137"/>
      <c r="G606" s="138"/>
      <c r="H606" s="139"/>
      <c r="I606" s="139"/>
      <c r="J606" s="1"/>
      <c r="K606" s="59"/>
    </row>
    <row r="607" spans="2:11">
      <c r="B607" s="58"/>
      <c r="C607" s="15"/>
      <c r="D607" s="15"/>
      <c r="E607" s="15"/>
      <c r="F607" s="137"/>
      <c r="G607" s="138"/>
      <c r="H607" s="139"/>
      <c r="I607" s="139"/>
      <c r="J607" s="1"/>
      <c r="K607" s="59"/>
    </row>
    <row r="608" spans="2:11">
      <c r="B608" s="58"/>
      <c r="C608" s="15"/>
      <c r="D608" s="15"/>
      <c r="E608" s="15"/>
      <c r="F608" s="137"/>
      <c r="G608" s="138"/>
      <c r="H608" s="139"/>
      <c r="I608" s="139"/>
      <c r="J608" s="1"/>
      <c r="K608" s="59"/>
    </row>
    <row r="609" spans="2:11">
      <c r="B609" s="58"/>
      <c r="C609" s="15"/>
      <c r="D609" s="15"/>
      <c r="E609" s="15"/>
      <c r="F609" s="137"/>
      <c r="G609" s="138"/>
      <c r="H609" s="139"/>
      <c r="I609" s="139"/>
      <c r="J609" s="1"/>
      <c r="K609" s="59"/>
    </row>
    <row r="610" spans="2:11">
      <c r="B610" s="58"/>
      <c r="C610" s="15"/>
      <c r="D610" s="15"/>
      <c r="E610" s="15"/>
      <c r="F610" s="137"/>
      <c r="G610" s="138"/>
      <c r="H610" s="139"/>
      <c r="I610" s="139"/>
      <c r="J610" s="1"/>
      <c r="K610" s="59"/>
    </row>
    <row r="611" spans="2:11">
      <c r="B611" s="58"/>
      <c r="C611" s="15"/>
      <c r="D611" s="15"/>
      <c r="E611" s="15"/>
      <c r="F611" s="137"/>
      <c r="G611" s="138"/>
      <c r="H611" s="139"/>
      <c r="I611" s="139"/>
      <c r="J611" s="1"/>
      <c r="K611" s="59"/>
    </row>
    <row r="612" spans="2:11">
      <c r="B612" s="58"/>
      <c r="C612" s="15"/>
      <c r="D612" s="15"/>
      <c r="E612" s="15"/>
      <c r="F612" s="137"/>
      <c r="G612" s="138"/>
      <c r="H612" s="139"/>
      <c r="I612" s="139"/>
      <c r="J612" s="1"/>
      <c r="K612" s="59"/>
    </row>
    <row r="613" spans="2:11">
      <c r="B613" s="58"/>
      <c r="C613" s="15"/>
      <c r="D613" s="15"/>
      <c r="E613" s="15"/>
      <c r="F613" s="137"/>
      <c r="G613" s="138"/>
      <c r="H613" s="139"/>
      <c r="I613" s="139"/>
      <c r="J613" s="1"/>
      <c r="K613" s="59"/>
    </row>
    <row r="614" spans="2:11">
      <c r="B614" s="58"/>
      <c r="C614" s="15"/>
      <c r="D614" s="15"/>
      <c r="E614" s="15"/>
      <c r="F614" s="137"/>
      <c r="G614" s="138"/>
      <c r="H614" s="139"/>
      <c r="I614" s="139"/>
      <c r="J614" s="1"/>
      <c r="K614" s="59"/>
    </row>
    <row r="615" spans="2:11">
      <c r="B615" s="58"/>
      <c r="C615" s="15"/>
      <c r="D615" s="15"/>
      <c r="E615" s="15"/>
      <c r="F615" s="137"/>
      <c r="G615" s="138"/>
      <c r="H615" s="139"/>
      <c r="I615" s="139"/>
      <c r="J615" s="1"/>
      <c r="K615" s="59"/>
    </row>
    <row r="616" spans="2:11">
      <c r="B616" s="58"/>
      <c r="C616" s="15"/>
      <c r="D616" s="15"/>
      <c r="E616" s="15"/>
      <c r="F616" s="137"/>
      <c r="G616" s="138"/>
      <c r="H616" s="139"/>
      <c r="I616" s="139"/>
      <c r="J616" s="1"/>
      <c r="K616" s="59"/>
    </row>
    <row r="617" spans="2:11">
      <c r="B617" s="58"/>
      <c r="C617" s="15"/>
      <c r="D617" s="15"/>
      <c r="E617" s="15"/>
      <c r="F617" s="137"/>
      <c r="G617" s="138"/>
      <c r="H617" s="139"/>
      <c r="I617" s="139"/>
      <c r="J617" s="1"/>
      <c r="K617" s="59"/>
    </row>
    <row r="618" spans="2:11">
      <c r="B618" s="58"/>
      <c r="C618" s="15"/>
      <c r="D618" s="15"/>
      <c r="E618" s="15"/>
      <c r="F618" s="137"/>
      <c r="G618" s="138"/>
      <c r="H618" s="139"/>
      <c r="I618" s="139"/>
      <c r="J618" s="1"/>
      <c r="K618" s="59"/>
    </row>
    <row r="619" spans="2:11">
      <c r="B619" s="58"/>
      <c r="C619" s="15"/>
      <c r="D619" s="15"/>
      <c r="E619" s="15"/>
      <c r="F619" s="137"/>
      <c r="G619" s="138"/>
      <c r="H619" s="139"/>
      <c r="I619" s="139"/>
      <c r="J619" s="1"/>
      <c r="K619" s="59"/>
    </row>
    <row r="620" spans="2:11">
      <c r="B620" s="58"/>
      <c r="C620" s="15"/>
      <c r="D620" s="15"/>
      <c r="E620" s="15"/>
      <c r="F620" s="137"/>
      <c r="G620" s="138"/>
      <c r="H620" s="139"/>
      <c r="I620" s="139"/>
      <c r="J620" s="1"/>
      <c r="K620" s="59"/>
    </row>
    <row r="621" spans="2:11">
      <c r="B621" s="58"/>
      <c r="C621" s="15"/>
      <c r="D621" s="15"/>
      <c r="E621" s="15"/>
      <c r="F621" s="137"/>
      <c r="G621" s="138"/>
      <c r="H621" s="139"/>
      <c r="I621" s="139"/>
      <c r="J621" s="1"/>
      <c r="K621" s="59"/>
    </row>
    <row r="622" spans="2:11">
      <c r="B622" s="58"/>
      <c r="C622" s="15"/>
      <c r="D622" s="15"/>
      <c r="E622" s="15"/>
      <c r="F622" s="137"/>
      <c r="G622" s="138"/>
      <c r="H622" s="139"/>
      <c r="I622" s="139"/>
      <c r="J622" s="1"/>
      <c r="K622" s="59"/>
    </row>
    <row r="623" spans="2:11">
      <c r="B623" s="58"/>
      <c r="C623" s="15"/>
      <c r="D623" s="15"/>
      <c r="E623" s="15"/>
      <c r="F623" s="137"/>
      <c r="G623" s="138"/>
      <c r="H623" s="139"/>
      <c r="I623" s="139"/>
      <c r="J623" s="1"/>
      <c r="K623" s="59"/>
    </row>
    <row r="624" spans="2:11">
      <c r="B624" s="58"/>
      <c r="C624" s="15"/>
      <c r="D624" s="15"/>
      <c r="E624" s="15"/>
      <c r="F624" s="137"/>
      <c r="G624" s="138"/>
      <c r="H624" s="139"/>
      <c r="I624" s="139"/>
      <c r="J624" s="1"/>
      <c r="K624" s="59"/>
    </row>
    <row r="625" spans="2:11">
      <c r="B625" s="58"/>
      <c r="C625" s="15"/>
      <c r="D625" s="15"/>
      <c r="E625" s="15"/>
      <c r="F625" s="137"/>
      <c r="G625" s="138"/>
      <c r="H625" s="139"/>
      <c r="I625" s="139"/>
      <c r="J625" s="1"/>
      <c r="K625" s="59"/>
    </row>
    <row r="626" spans="2:11">
      <c r="B626" s="58"/>
      <c r="C626" s="15"/>
      <c r="D626" s="15"/>
      <c r="E626" s="15"/>
      <c r="F626" s="137"/>
      <c r="G626" s="138"/>
      <c r="H626" s="139"/>
      <c r="I626" s="139"/>
      <c r="J626" s="1"/>
      <c r="K626" s="59"/>
    </row>
    <row r="627" spans="2:11">
      <c r="B627" s="58"/>
      <c r="C627" s="15"/>
      <c r="D627" s="15"/>
      <c r="E627" s="15"/>
      <c r="F627" s="137"/>
      <c r="G627" s="138"/>
      <c r="H627" s="139"/>
      <c r="I627" s="139"/>
      <c r="J627" s="1"/>
      <c r="K627" s="59"/>
    </row>
    <row r="628" spans="2:11">
      <c r="B628" s="58"/>
      <c r="C628" s="15"/>
      <c r="D628" s="15"/>
      <c r="E628" s="15"/>
      <c r="F628" s="137"/>
      <c r="G628" s="138"/>
      <c r="H628" s="139"/>
      <c r="I628" s="139"/>
      <c r="J628" s="1"/>
      <c r="K628" s="59"/>
    </row>
    <row r="629" spans="2:11">
      <c r="B629" s="58"/>
      <c r="C629" s="15"/>
      <c r="D629" s="15"/>
      <c r="E629" s="15"/>
      <c r="F629" s="137"/>
      <c r="G629" s="138"/>
      <c r="H629" s="139"/>
      <c r="I629" s="139"/>
      <c r="J629" s="1"/>
      <c r="K629" s="59"/>
    </row>
    <row r="630" spans="2:11">
      <c r="B630" s="58"/>
      <c r="C630" s="15"/>
      <c r="D630" s="15"/>
      <c r="E630" s="15"/>
      <c r="F630" s="137"/>
      <c r="G630" s="138"/>
      <c r="H630" s="139"/>
      <c r="I630" s="139"/>
      <c r="J630" s="1"/>
      <c r="K630" s="59"/>
    </row>
    <row r="631" spans="2:11">
      <c r="B631" s="58"/>
      <c r="C631" s="15"/>
      <c r="D631" s="15"/>
      <c r="E631" s="15"/>
      <c r="F631" s="137"/>
      <c r="G631" s="138"/>
      <c r="H631" s="139"/>
      <c r="I631" s="139"/>
      <c r="J631" s="1"/>
      <c r="K631" s="59"/>
    </row>
    <row r="632" spans="2:11">
      <c r="B632" s="58"/>
      <c r="C632" s="15"/>
      <c r="D632" s="15"/>
      <c r="E632" s="15"/>
      <c r="F632" s="137"/>
      <c r="G632" s="138"/>
      <c r="H632" s="139"/>
      <c r="I632" s="139"/>
      <c r="J632" s="1"/>
      <c r="K632" s="59"/>
    </row>
    <row r="633" spans="2:11">
      <c r="B633" s="58"/>
      <c r="C633" s="15"/>
      <c r="D633" s="15"/>
      <c r="E633" s="15"/>
      <c r="F633" s="137"/>
      <c r="G633" s="138"/>
      <c r="H633" s="139"/>
      <c r="I633" s="139"/>
      <c r="J633" s="1"/>
      <c r="K633" s="59"/>
    </row>
    <row r="634" spans="2:11" s="28" customFormat="1">
      <c r="B634" s="84"/>
      <c r="C634" s="66"/>
      <c r="D634" s="66"/>
      <c r="E634" s="67">
        <f>COUNTA(E14:E633)</f>
        <v>0</v>
      </c>
      <c r="F634" s="67">
        <f>SUM(F14:F633)</f>
        <v>0</v>
      </c>
      <c r="G634" s="68">
        <f>COUNTIF(G14:G633,M8)</f>
        <v>1</v>
      </c>
      <c r="H634" s="69"/>
      <c r="I634" s="69"/>
      <c r="J634" s="85"/>
      <c r="K634" s="86"/>
    </row>
    <row r="635" spans="2:11">
      <c r="B635" s="58"/>
      <c r="C635" s="1"/>
      <c r="D635" s="1"/>
      <c r="E635" s="73"/>
      <c r="F635" s="1"/>
      <c r="G635" s="74"/>
      <c r="H635" s="43"/>
      <c r="I635" s="43"/>
      <c r="J635" s="1"/>
      <c r="K635" s="59"/>
    </row>
    <row r="636" spans="2:11">
      <c r="B636" s="58"/>
      <c r="C636" s="1"/>
      <c r="D636" s="1"/>
      <c r="E636" s="73"/>
      <c r="F636" s="1"/>
      <c r="G636" s="74"/>
      <c r="H636" s="43"/>
      <c r="I636" s="43"/>
      <c r="J636" s="1"/>
      <c r="K636" s="59"/>
    </row>
    <row r="637" spans="2:11">
      <c r="B637" s="58"/>
      <c r="C637" s="1"/>
      <c r="D637" s="1"/>
      <c r="E637" s="1"/>
      <c r="F637" s="1"/>
      <c r="G637" s="43"/>
      <c r="H637" s="43"/>
      <c r="I637" s="43"/>
      <c r="J637" s="1"/>
      <c r="K637" s="59"/>
    </row>
    <row r="638" spans="2:11" ht="15" thickBot="1">
      <c r="B638" s="62"/>
      <c r="C638" s="63"/>
      <c r="D638" s="87"/>
      <c r="E638" s="63"/>
      <c r="F638" s="63"/>
      <c r="G638" s="88"/>
      <c r="H638" s="88"/>
      <c r="I638" s="88"/>
      <c r="J638" s="63"/>
      <c r="K638" s="64"/>
    </row>
  </sheetData>
  <sheetProtection algorithmName="SHA-512" hashValue="ZNwQuDemiR2SlsVtR5cW2jvUy/vT7ZfMtCLF6Su+lYHF5SUzh6Aun2lRQPi+nqYLEqGbr3ytHv9lsw4S7bOBjA==" saltValue="mbiKLA65dRpye14zVRyKsw==" spinCount="100000" sheet="1" insertRows="0"/>
  <mergeCells count="2">
    <mergeCell ref="H13:I13"/>
    <mergeCell ref="H6:J7"/>
  </mergeCells>
  <conditionalFormatting sqref="F14:F633">
    <cfRule type="cellIs" dxfId="0" priority="22" operator="greaterThan">
      <formula>12</formula>
    </cfRule>
  </conditionalFormatting>
  <dataValidations count="1">
    <dataValidation type="list" allowBlank="1" showInputMessage="1" showErrorMessage="1" sqref="G14:G633" xr:uid="{00000000-0002-0000-0100-000001000000}">
      <formula1>$M$8:$M$9</formula1>
    </dataValidation>
  </dataValidations>
  <pageMargins left="0.25" right="0.25" top="0.75" bottom="0.75" header="0.3" footer="0.3"/>
  <pageSetup scale="1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EB4E26"/>
    <pageSetUpPr fitToPage="1"/>
  </sheetPr>
  <dimension ref="B1:N118"/>
  <sheetViews>
    <sheetView tabSelected="1" topLeftCell="A18" zoomScale="90" zoomScaleNormal="90" zoomScaleSheetLayoutView="100" zoomScalePageLayoutView="110" workbookViewId="0">
      <selection activeCell="E8" sqref="E8"/>
    </sheetView>
  </sheetViews>
  <sheetFormatPr defaultColWidth="8.77734375" defaultRowHeight="14.4"/>
  <cols>
    <col min="3" max="3" width="12.77734375" bestFit="1" customWidth="1"/>
    <col min="4" max="4" width="40.77734375" style="3" customWidth="1"/>
    <col min="5" max="7" width="16.21875" customWidth="1"/>
    <col min="8" max="8" width="18.109375" customWidth="1"/>
    <col min="9" max="9" width="9.33203125" customWidth="1"/>
    <col min="10" max="10" width="12.77734375" customWidth="1"/>
    <col min="11" max="11" width="14.5546875" hidden="1" customWidth="1"/>
    <col min="13" max="14" width="16.77734375" customWidth="1"/>
  </cols>
  <sheetData>
    <row r="1" spans="2:14" ht="15" thickBot="1"/>
    <row r="2" spans="2:14" ht="38.549999999999997" customHeight="1">
      <c r="B2" s="55"/>
      <c r="C2" s="56"/>
      <c r="D2" s="75"/>
      <c r="E2" s="56"/>
      <c r="F2" s="56"/>
      <c r="G2" s="56"/>
      <c r="H2" s="56"/>
      <c r="I2" s="57"/>
      <c r="K2" s="1"/>
    </row>
    <row r="3" spans="2:14" ht="18">
      <c r="B3" s="58"/>
      <c r="C3" s="129" t="s">
        <v>264</v>
      </c>
      <c r="E3" s="24"/>
      <c r="F3" s="24"/>
      <c r="G3" s="24"/>
      <c r="H3" s="24"/>
      <c r="I3" s="95"/>
      <c r="J3" s="17"/>
      <c r="K3" s="40"/>
    </row>
    <row r="4" spans="2:14">
      <c r="B4" s="58"/>
      <c r="C4" s="1"/>
      <c r="D4" s="78"/>
      <c r="E4" s="24"/>
      <c r="F4" s="24"/>
      <c r="G4" s="24"/>
      <c r="H4" s="24"/>
      <c r="I4" s="95"/>
      <c r="J4" s="17"/>
      <c r="K4" s="40"/>
    </row>
    <row r="5" spans="2:14">
      <c r="B5" s="58"/>
      <c r="C5" s="1"/>
      <c r="D5" s="96"/>
      <c r="E5" s="24"/>
      <c r="F5" s="24"/>
      <c r="G5" s="24"/>
      <c r="H5" s="24"/>
      <c r="I5" s="95"/>
      <c r="J5" s="17"/>
      <c r="K5" s="41"/>
    </row>
    <row r="6" spans="2:14">
      <c r="B6" s="58"/>
      <c r="C6" s="1"/>
      <c r="D6" s="2" t="s">
        <v>223</v>
      </c>
      <c r="E6" s="91">
        <f>'1. Pre-audit Information'!E4</f>
        <v>0</v>
      </c>
      <c r="F6" s="65"/>
      <c r="G6" s="97"/>
      <c r="H6" s="97"/>
      <c r="I6" s="95"/>
      <c r="J6" s="17"/>
      <c r="K6" s="40"/>
      <c r="M6" s="36"/>
    </row>
    <row r="7" spans="2:14">
      <c r="B7" s="58"/>
      <c r="C7" s="1"/>
      <c r="D7" s="2" t="s">
        <v>226</v>
      </c>
      <c r="E7" s="91">
        <f>'1. Pre-audit Information'!E5</f>
        <v>0</v>
      </c>
      <c r="F7" s="65"/>
      <c r="G7" s="97"/>
      <c r="H7" s="97"/>
      <c r="I7" s="95"/>
      <c r="J7" s="17"/>
      <c r="K7" s="40" t="s">
        <v>262</v>
      </c>
      <c r="M7" s="36"/>
    </row>
    <row r="8" spans="2:14">
      <c r="B8" s="58"/>
      <c r="C8" s="1"/>
      <c r="D8" s="2" t="s">
        <v>227</v>
      </c>
      <c r="E8" s="91">
        <f>'1. Pre-audit Information'!E6</f>
        <v>0</v>
      </c>
      <c r="F8" s="65"/>
      <c r="G8" s="97"/>
      <c r="H8" s="97"/>
      <c r="I8" s="95"/>
      <c r="J8" s="17"/>
      <c r="K8" s="41"/>
      <c r="M8" s="36"/>
    </row>
    <row r="9" spans="2:14">
      <c r="B9" s="58"/>
      <c r="C9" s="1"/>
      <c r="D9" s="2" t="s">
        <v>265</v>
      </c>
      <c r="E9" s="91">
        <f>'1. Pre-audit Information'!F7</f>
        <v>0</v>
      </c>
      <c r="F9" s="65"/>
      <c r="G9" s="97"/>
      <c r="H9" s="97"/>
      <c r="I9" s="95"/>
      <c r="J9" s="17"/>
      <c r="K9" s="40"/>
      <c r="M9" s="36"/>
    </row>
    <row r="10" spans="2:14">
      <c r="B10" s="58"/>
      <c r="C10" s="1"/>
      <c r="D10" s="2" t="s">
        <v>266</v>
      </c>
      <c r="E10" s="91">
        <f>'1. Pre-audit Information'!F8</f>
        <v>0</v>
      </c>
      <c r="F10" s="65"/>
      <c r="G10" s="97"/>
      <c r="H10" s="97"/>
      <c r="I10" s="95"/>
      <c r="J10" s="17"/>
      <c r="K10" s="41"/>
      <c r="M10" s="37"/>
    </row>
    <row r="11" spans="2:14">
      <c r="B11" s="58"/>
      <c r="C11" s="1"/>
      <c r="D11" s="4" t="s">
        <v>267</v>
      </c>
      <c r="E11" s="15">
        <v>0</v>
      </c>
      <c r="F11" s="81"/>
      <c r="G11" s="97"/>
      <c r="H11" s="97"/>
      <c r="I11" s="95"/>
      <c r="J11" s="17"/>
      <c r="K11" s="40" t="s">
        <v>252</v>
      </c>
      <c r="M11" s="38"/>
      <c r="N11" s="39"/>
    </row>
    <row r="12" spans="2:14">
      <c r="B12" s="58"/>
      <c r="C12" s="1"/>
      <c r="D12" s="4" t="s">
        <v>268</v>
      </c>
      <c r="E12" s="15">
        <v>0</v>
      </c>
      <c r="F12" s="81"/>
      <c r="G12" s="97"/>
      <c r="H12" s="97"/>
      <c r="I12" s="95"/>
      <c r="J12" s="17"/>
      <c r="K12" s="41" t="s">
        <v>2</v>
      </c>
      <c r="M12" s="38"/>
      <c r="N12" s="39"/>
    </row>
    <row r="13" spans="2:14">
      <c r="B13" s="58"/>
      <c r="C13" s="1"/>
      <c r="D13" s="98"/>
      <c r="E13" s="24"/>
      <c r="F13" s="24"/>
      <c r="G13" s="24"/>
      <c r="H13" s="24"/>
      <c r="I13" s="95"/>
      <c r="J13" s="17"/>
      <c r="K13" s="40"/>
    </row>
    <row r="14" spans="2:14">
      <c r="B14" s="58"/>
      <c r="C14" s="150" t="s">
        <v>273</v>
      </c>
      <c r="D14" s="150"/>
      <c r="E14" s="150"/>
      <c r="F14" s="150"/>
      <c r="G14" s="150"/>
      <c r="H14" s="150"/>
      <c r="I14" s="95"/>
      <c r="J14" s="17"/>
      <c r="K14" s="41"/>
    </row>
    <row r="15" spans="2:14" ht="72">
      <c r="B15" s="58"/>
      <c r="C15" s="9" t="s">
        <v>245</v>
      </c>
      <c r="D15" s="9" t="s">
        <v>253</v>
      </c>
      <c r="E15" s="93" t="s">
        <v>269</v>
      </c>
      <c r="F15" s="9" t="s">
        <v>270</v>
      </c>
      <c r="G15" s="9" t="s">
        <v>271</v>
      </c>
      <c r="H15" s="9" t="s">
        <v>272</v>
      </c>
      <c r="I15" s="99"/>
      <c r="J15" s="17"/>
      <c r="K15" s="40"/>
    </row>
    <row r="16" spans="2:14" s="17" customFormat="1">
      <c r="B16" s="100"/>
      <c r="C16" s="15"/>
      <c r="D16" s="15"/>
      <c r="E16" s="22"/>
      <c r="F16" s="22"/>
      <c r="G16" s="23"/>
      <c r="H16" s="23"/>
      <c r="I16" s="95"/>
      <c r="K16" s="40" t="s">
        <v>250</v>
      </c>
    </row>
    <row r="17" spans="2:11" s="17" customFormat="1">
      <c r="B17" s="100"/>
      <c r="C17" s="15"/>
      <c r="D17" s="45"/>
      <c r="E17" s="22"/>
      <c r="F17" s="22"/>
      <c r="G17" s="23"/>
      <c r="H17" s="23"/>
      <c r="I17" s="95"/>
      <c r="K17" s="41" t="s">
        <v>251</v>
      </c>
    </row>
    <row r="18" spans="2:11" s="17" customFormat="1">
      <c r="B18" s="100"/>
      <c r="C18" s="15"/>
      <c r="D18" s="15"/>
      <c r="E18" s="22"/>
      <c r="F18" s="22"/>
      <c r="G18" s="23"/>
      <c r="H18" s="23"/>
      <c r="I18" s="95"/>
      <c r="K18" s="40"/>
    </row>
    <row r="19" spans="2:11" s="17" customFormat="1">
      <c r="B19" s="100"/>
      <c r="C19" s="15"/>
      <c r="D19" s="15"/>
      <c r="E19" s="22"/>
      <c r="F19" s="22"/>
      <c r="G19" s="23"/>
      <c r="H19" s="23"/>
      <c r="I19" s="95"/>
      <c r="K19" s="40"/>
    </row>
    <row r="20" spans="2:11" s="17" customFormat="1">
      <c r="B20" s="100"/>
      <c r="C20" s="15"/>
      <c r="D20" s="15"/>
      <c r="E20" s="22"/>
      <c r="F20" s="22"/>
      <c r="G20" s="23"/>
      <c r="H20" s="23"/>
      <c r="I20" s="95"/>
    </row>
    <row r="21" spans="2:11" s="17" customFormat="1">
      <c r="B21" s="100"/>
      <c r="C21" s="15"/>
      <c r="D21" s="15"/>
      <c r="E21" s="22"/>
      <c r="F21" s="22"/>
      <c r="G21" s="23"/>
      <c r="H21" s="23"/>
      <c r="I21" s="95"/>
      <c r="K21" s="24"/>
    </row>
    <row r="22" spans="2:11" s="17" customFormat="1">
      <c r="B22" s="100"/>
      <c r="C22" s="15"/>
      <c r="D22" s="15"/>
      <c r="E22" s="22"/>
      <c r="F22" s="22"/>
      <c r="G22" s="23"/>
      <c r="H22" s="23"/>
      <c r="I22" s="95"/>
      <c r="K22" s="24"/>
    </row>
    <row r="23" spans="2:11" s="17" customFormat="1">
      <c r="B23" s="100"/>
      <c r="C23" s="15"/>
      <c r="D23" s="15"/>
      <c r="E23" s="22"/>
      <c r="F23" s="22"/>
      <c r="G23" s="23"/>
      <c r="H23" s="23"/>
      <c r="I23" s="95"/>
      <c r="K23" s="24"/>
    </row>
    <row r="24" spans="2:11" s="17" customFormat="1">
      <c r="B24" s="100"/>
      <c r="C24" s="15"/>
      <c r="D24" s="15"/>
      <c r="E24" s="22"/>
      <c r="F24" s="22"/>
      <c r="G24" s="23"/>
      <c r="H24" s="23"/>
      <c r="I24" s="95"/>
      <c r="K24" s="24"/>
    </row>
    <row r="25" spans="2:11" s="17" customFormat="1">
      <c r="B25" s="100"/>
      <c r="C25" s="15"/>
      <c r="D25" s="15"/>
      <c r="E25" s="22"/>
      <c r="F25" s="22"/>
      <c r="G25" s="23"/>
      <c r="H25" s="23"/>
      <c r="I25" s="95"/>
      <c r="K25" s="24"/>
    </row>
    <row r="26" spans="2:11" s="17" customFormat="1">
      <c r="B26" s="100"/>
      <c r="C26" s="15"/>
      <c r="D26" s="15"/>
      <c r="E26" s="22"/>
      <c r="F26" s="22"/>
      <c r="G26" s="23"/>
      <c r="H26" s="23"/>
      <c r="I26" s="95"/>
      <c r="K26" s="24"/>
    </row>
    <row r="27" spans="2:11" s="17" customFormat="1">
      <c r="B27" s="100"/>
      <c r="C27" s="15"/>
      <c r="D27" s="15"/>
      <c r="E27" s="22"/>
      <c r="F27" s="22"/>
      <c r="G27" s="23"/>
      <c r="H27" s="23"/>
      <c r="I27" s="95"/>
      <c r="K27" s="24"/>
    </row>
    <row r="28" spans="2:11" s="17" customFormat="1">
      <c r="B28" s="100"/>
      <c r="C28" s="15"/>
      <c r="D28" s="15"/>
      <c r="E28" s="22"/>
      <c r="F28" s="22"/>
      <c r="G28" s="23"/>
      <c r="H28" s="23"/>
      <c r="I28" s="95"/>
      <c r="K28" s="24"/>
    </row>
    <row r="29" spans="2:11" s="17" customFormat="1">
      <c r="B29" s="100"/>
      <c r="C29" s="15"/>
      <c r="D29" s="15"/>
      <c r="E29" s="22"/>
      <c r="F29" s="22"/>
      <c r="G29" s="23"/>
      <c r="H29" s="23"/>
      <c r="I29" s="95"/>
      <c r="K29" s="24"/>
    </row>
    <row r="30" spans="2:11" s="17" customFormat="1">
      <c r="B30" s="100"/>
      <c r="C30" s="15"/>
      <c r="D30" s="15"/>
      <c r="E30" s="22"/>
      <c r="F30" s="22"/>
      <c r="G30" s="23"/>
      <c r="H30" s="23"/>
      <c r="I30" s="95"/>
      <c r="K30" s="24"/>
    </row>
    <row r="31" spans="2:11" s="17" customFormat="1">
      <c r="B31" s="100"/>
      <c r="C31" s="15"/>
      <c r="D31" s="15"/>
      <c r="E31" s="22"/>
      <c r="F31" s="22"/>
      <c r="G31" s="23"/>
      <c r="H31" s="23"/>
      <c r="I31" s="95"/>
      <c r="K31" s="24"/>
    </row>
    <row r="32" spans="2:11" s="17" customFormat="1">
      <c r="B32" s="100"/>
      <c r="C32" s="15"/>
      <c r="D32" s="15"/>
      <c r="E32" s="22"/>
      <c r="F32" s="22"/>
      <c r="G32" s="23"/>
      <c r="H32" s="23"/>
      <c r="I32" s="95"/>
      <c r="K32" s="24"/>
    </row>
    <row r="33" spans="2:11" s="17" customFormat="1">
      <c r="B33" s="100"/>
      <c r="C33" s="15"/>
      <c r="D33" s="15"/>
      <c r="E33" s="22"/>
      <c r="F33" s="22"/>
      <c r="G33" s="23"/>
      <c r="H33" s="23"/>
      <c r="I33" s="95"/>
      <c r="K33" s="24"/>
    </row>
    <row r="34" spans="2:11" s="17" customFormat="1">
      <c r="B34" s="100"/>
      <c r="C34" s="15"/>
      <c r="D34" s="15"/>
      <c r="E34" s="22"/>
      <c r="F34" s="22"/>
      <c r="G34" s="23"/>
      <c r="H34" s="23"/>
      <c r="I34" s="95"/>
      <c r="K34" s="24"/>
    </row>
    <row r="35" spans="2:11" s="17" customFormat="1">
      <c r="B35" s="100"/>
      <c r="C35" s="15"/>
      <c r="D35" s="15"/>
      <c r="E35" s="22"/>
      <c r="F35" s="22"/>
      <c r="G35" s="23"/>
      <c r="H35" s="23"/>
      <c r="I35" s="95"/>
      <c r="K35" s="24"/>
    </row>
    <row r="36" spans="2:11" s="17" customFormat="1">
      <c r="B36" s="100"/>
      <c r="C36" s="15"/>
      <c r="D36" s="15"/>
      <c r="E36" s="22"/>
      <c r="F36" s="22"/>
      <c r="G36" s="23"/>
      <c r="H36" s="23"/>
      <c r="I36" s="95"/>
      <c r="K36" s="24"/>
    </row>
    <row r="37" spans="2:11" s="17" customFormat="1">
      <c r="B37" s="100"/>
      <c r="C37" s="15"/>
      <c r="D37" s="15"/>
      <c r="E37" s="22"/>
      <c r="F37" s="22"/>
      <c r="G37" s="23"/>
      <c r="H37" s="23"/>
      <c r="I37" s="95"/>
      <c r="K37" s="24"/>
    </row>
    <row r="38" spans="2:11" s="17" customFormat="1">
      <c r="B38" s="100"/>
      <c r="C38" s="15"/>
      <c r="D38" s="15"/>
      <c r="E38" s="22"/>
      <c r="F38" s="22"/>
      <c r="G38" s="23"/>
      <c r="H38" s="23"/>
      <c r="I38" s="95"/>
      <c r="K38" s="24"/>
    </row>
    <row r="39" spans="2:11" s="17" customFormat="1">
      <c r="B39" s="100"/>
      <c r="C39" s="15"/>
      <c r="D39" s="15"/>
      <c r="E39" s="22"/>
      <c r="F39" s="22"/>
      <c r="G39" s="23"/>
      <c r="H39" s="23"/>
      <c r="I39" s="95"/>
      <c r="K39" s="24"/>
    </row>
    <row r="40" spans="2:11" s="17" customFormat="1">
      <c r="B40" s="100"/>
      <c r="C40" s="15"/>
      <c r="D40" s="15"/>
      <c r="E40" s="22"/>
      <c r="F40" s="22"/>
      <c r="G40" s="23"/>
      <c r="H40" s="23"/>
      <c r="I40" s="95"/>
      <c r="K40" s="24"/>
    </row>
    <row r="41" spans="2:11" s="17" customFormat="1">
      <c r="B41" s="100"/>
      <c r="C41" s="15"/>
      <c r="D41" s="15"/>
      <c r="E41" s="22"/>
      <c r="F41" s="22"/>
      <c r="G41" s="23"/>
      <c r="H41" s="23"/>
      <c r="I41" s="95"/>
      <c r="K41" s="24"/>
    </row>
    <row r="42" spans="2:11" s="17" customFormat="1">
      <c r="B42" s="100"/>
      <c r="C42" s="15"/>
      <c r="D42" s="15"/>
      <c r="E42" s="22"/>
      <c r="F42" s="22"/>
      <c r="G42" s="23"/>
      <c r="H42" s="23"/>
      <c r="I42" s="95"/>
      <c r="K42" s="24"/>
    </row>
    <row r="43" spans="2:11" s="17" customFormat="1">
      <c r="B43" s="100"/>
      <c r="C43" s="15"/>
      <c r="D43" s="15"/>
      <c r="E43" s="22"/>
      <c r="F43" s="22"/>
      <c r="G43" s="23"/>
      <c r="H43" s="23"/>
      <c r="I43" s="95"/>
      <c r="K43" s="24"/>
    </row>
    <row r="44" spans="2:11" s="17" customFormat="1">
      <c r="B44" s="100"/>
      <c r="C44" s="15"/>
      <c r="D44" s="15"/>
      <c r="E44" s="22"/>
      <c r="F44" s="22"/>
      <c r="G44" s="23"/>
      <c r="H44" s="23"/>
      <c r="I44" s="95"/>
      <c r="K44" s="24"/>
    </row>
    <row r="45" spans="2:11" s="17" customFormat="1">
      <c r="B45" s="100"/>
      <c r="C45" s="15"/>
      <c r="D45" s="15"/>
      <c r="E45" s="22"/>
      <c r="F45" s="22"/>
      <c r="G45" s="23"/>
      <c r="H45" s="23"/>
      <c r="I45" s="95"/>
      <c r="K45" s="24"/>
    </row>
    <row r="46" spans="2:11" s="17" customFormat="1">
      <c r="B46" s="100"/>
      <c r="C46" s="15"/>
      <c r="D46" s="15"/>
      <c r="E46" s="22"/>
      <c r="F46" s="22"/>
      <c r="G46" s="23"/>
      <c r="H46" s="23"/>
      <c r="I46" s="95"/>
      <c r="K46" s="24"/>
    </row>
    <row r="47" spans="2:11" s="17" customFormat="1">
      <c r="B47" s="100"/>
      <c r="C47" s="15"/>
      <c r="D47" s="15"/>
      <c r="E47" s="22"/>
      <c r="F47" s="22"/>
      <c r="G47" s="23"/>
      <c r="H47" s="23"/>
      <c r="I47" s="95"/>
      <c r="K47" s="24"/>
    </row>
    <row r="48" spans="2:11" s="17" customFormat="1">
      <c r="B48" s="100"/>
      <c r="C48" s="15"/>
      <c r="D48" s="15"/>
      <c r="E48" s="22"/>
      <c r="F48" s="22"/>
      <c r="G48" s="23"/>
      <c r="H48" s="23"/>
      <c r="I48" s="95"/>
      <c r="K48" s="24"/>
    </row>
    <row r="49" spans="2:11" s="17" customFormat="1">
      <c r="B49" s="100"/>
      <c r="C49" s="15"/>
      <c r="D49" s="15"/>
      <c r="E49" s="22"/>
      <c r="F49" s="22"/>
      <c r="G49" s="23"/>
      <c r="H49" s="23"/>
      <c r="I49" s="95"/>
      <c r="K49" s="24"/>
    </row>
    <row r="50" spans="2:11" s="17" customFormat="1">
      <c r="B50" s="100"/>
      <c r="C50" s="15"/>
      <c r="D50" s="15"/>
      <c r="E50" s="22"/>
      <c r="F50" s="22"/>
      <c r="G50" s="23"/>
      <c r="H50" s="23"/>
      <c r="I50" s="95"/>
      <c r="K50" s="24"/>
    </row>
    <row r="51" spans="2:11" s="17" customFormat="1">
      <c r="B51" s="100"/>
      <c r="C51" s="15"/>
      <c r="D51" s="15"/>
      <c r="E51" s="22"/>
      <c r="F51" s="22"/>
      <c r="G51" s="23"/>
      <c r="H51" s="23"/>
      <c r="I51" s="95"/>
      <c r="K51" s="24"/>
    </row>
    <row r="52" spans="2:11" s="17" customFormat="1">
      <c r="B52" s="100"/>
      <c r="C52" s="15"/>
      <c r="D52" s="15"/>
      <c r="E52" s="22"/>
      <c r="F52" s="22"/>
      <c r="G52" s="23"/>
      <c r="H52" s="23"/>
      <c r="I52" s="95"/>
      <c r="K52" s="24"/>
    </row>
    <row r="53" spans="2:11" s="17" customFormat="1">
      <c r="B53" s="100"/>
      <c r="C53" s="15"/>
      <c r="D53" s="15"/>
      <c r="E53" s="22"/>
      <c r="F53" s="22"/>
      <c r="G53" s="23"/>
      <c r="H53" s="23"/>
      <c r="I53" s="95"/>
      <c r="K53" s="24"/>
    </row>
    <row r="54" spans="2:11" s="17" customFormat="1">
      <c r="B54" s="100"/>
      <c r="C54" s="15"/>
      <c r="D54" s="15"/>
      <c r="E54" s="22"/>
      <c r="F54" s="22"/>
      <c r="G54" s="23"/>
      <c r="H54" s="23"/>
      <c r="I54" s="95"/>
      <c r="K54" s="24"/>
    </row>
    <row r="55" spans="2:11" s="17" customFormat="1">
      <c r="B55" s="100"/>
      <c r="C55" s="15"/>
      <c r="D55" s="15"/>
      <c r="E55" s="22"/>
      <c r="F55" s="22"/>
      <c r="G55" s="23"/>
      <c r="H55" s="23"/>
      <c r="I55" s="95"/>
      <c r="K55" s="24"/>
    </row>
    <row r="56" spans="2:11" s="17" customFormat="1">
      <c r="B56" s="100"/>
      <c r="C56" s="15"/>
      <c r="D56" s="15"/>
      <c r="E56" s="22"/>
      <c r="F56" s="22"/>
      <c r="G56" s="23"/>
      <c r="H56" s="23"/>
      <c r="I56" s="95"/>
      <c r="K56" s="24"/>
    </row>
    <row r="57" spans="2:11" s="17" customFormat="1">
      <c r="B57" s="100"/>
      <c r="C57" s="15"/>
      <c r="D57" s="15"/>
      <c r="E57" s="22"/>
      <c r="F57" s="22"/>
      <c r="G57" s="23"/>
      <c r="H57" s="23"/>
      <c r="I57" s="95"/>
      <c r="K57" s="24"/>
    </row>
    <row r="58" spans="2:11" s="17" customFormat="1">
      <c r="B58" s="100"/>
      <c r="C58" s="15"/>
      <c r="D58" s="15"/>
      <c r="E58" s="22"/>
      <c r="F58" s="22"/>
      <c r="G58" s="23"/>
      <c r="H58" s="23"/>
      <c r="I58" s="95"/>
      <c r="K58" s="24"/>
    </row>
    <row r="59" spans="2:11" s="17" customFormat="1">
      <c r="B59" s="100"/>
      <c r="C59" s="15"/>
      <c r="D59" s="15"/>
      <c r="E59" s="22"/>
      <c r="F59" s="22"/>
      <c r="G59" s="23"/>
      <c r="H59" s="23"/>
      <c r="I59" s="95"/>
      <c r="K59" s="24"/>
    </row>
    <row r="60" spans="2:11" s="17" customFormat="1">
      <c r="B60" s="100"/>
      <c r="C60" s="15"/>
      <c r="D60" s="15"/>
      <c r="E60" s="22"/>
      <c r="F60" s="22"/>
      <c r="G60" s="23"/>
      <c r="H60" s="23"/>
      <c r="I60" s="95"/>
      <c r="K60" s="24"/>
    </row>
    <row r="61" spans="2:11" s="17" customFormat="1">
      <c r="B61" s="100"/>
      <c r="C61" s="15"/>
      <c r="D61" s="15"/>
      <c r="E61" s="22"/>
      <c r="F61" s="22"/>
      <c r="G61" s="23"/>
      <c r="H61" s="23"/>
      <c r="I61" s="95"/>
      <c r="K61" s="24"/>
    </row>
    <row r="62" spans="2:11" s="17" customFormat="1">
      <c r="B62" s="100"/>
      <c r="C62" s="15"/>
      <c r="D62" s="15"/>
      <c r="E62" s="22"/>
      <c r="F62" s="22"/>
      <c r="G62" s="23"/>
      <c r="H62" s="23"/>
      <c r="I62" s="95"/>
      <c r="K62" s="24"/>
    </row>
    <row r="63" spans="2:11" s="17" customFormat="1">
      <c r="B63" s="100"/>
      <c r="C63" s="15"/>
      <c r="D63" s="15"/>
      <c r="E63" s="22"/>
      <c r="F63" s="22"/>
      <c r="G63" s="23"/>
      <c r="H63" s="23"/>
      <c r="I63" s="95"/>
      <c r="K63" s="24"/>
    </row>
    <row r="64" spans="2:11" s="17" customFormat="1">
      <c r="B64" s="100"/>
      <c r="C64" s="15"/>
      <c r="D64" s="15"/>
      <c r="E64" s="22"/>
      <c r="F64" s="22"/>
      <c r="G64" s="23"/>
      <c r="H64" s="23"/>
      <c r="I64" s="95"/>
      <c r="K64" s="24"/>
    </row>
    <row r="65" spans="2:11" s="17" customFormat="1">
      <c r="B65" s="100"/>
      <c r="C65" s="15"/>
      <c r="D65" s="15"/>
      <c r="E65" s="22"/>
      <c r="F65" s="22"/>
      <c r="G65" s="23"/>
      <c r="H65" s="23"/>
      <c r="I65" s="95"/>
      <c r="K65" s="24"/>
    </row>
    <row r="66" spans="2:11" s="17" customFormat="1">
      <c r="B66" s="100"/>
      <c r="C66" s="15"/>
      <c r="D66" s="15"/>
      <c r="E66" s="22"/>
      <c r="F66" s="22"/>
      <c r="G66" s="23"/>
      <c r="H66" s="23"/>
      <c r="I66" s="95"/>
      <c r="K66" s="24"/>
    </row>
    <row r="67" spans="2:11" s="17" customFormat="1">
      <c r="B67" s="100"/>
      <c r="C67" s="15"/>
      <c r="D67" s="15"/>
      <c r="E67" s="22"/>
      <c r="F67" s="22"/>
      <c r="G67" s="23"/>
      <c r="H67" s="23"/>
      <c r="I67" s="95"/>
      <c r="K67" s="24"/>
    </row>
    <row r="68" spans="2:11" s="17" customFormat="1">
      <c r="B68" s="100"/>
      <c r="C68" s="15"/>
      <c r="D68" s="15"/>
      <c r="E68" s="22"/>
      <c r="F68" s="22"/>
      <c r="G68" s="23"/>
      <c r="H68" s="23"/>
      <c r="I68" s="95"/>
      <c r="K68" s="24"/>
    </row>
    <row r="69" spans="2:11" s="17" customFormat="1">
      <c r="B69" s="100"/>
      <c r="C69" s="15"/>
      <c r="D69" s="15"/>
      <c r="E69" s="22"/>
      <c r="F69" s="22"/>
      <c r="G69" s="23"/>
      <c r="H69" s="23"/>
      <c r="I69" s="95"/>
      <c r="K69" s="24"/>
    </row>
    <row r="70" spans="2:11" s="17" customFormat="1">
      <c r="B70" s="100"/>
      <c r="C70" s="15"/>
      <c r="D70" s="15"/>
      <c r="E70" s="22"/>
      <c r="F70" s="22"/>
      <c r="G70" s="23"/>
      <c r="H70" s="23"/>
      <c r="I70" s="95"/>
      <c r="K70" s="24"/>
    </row>
    <row r="71" spans="2:11" s="17" customFormat="1">
      <c r="B71" s="100"/>
      <c r="C71" s="15"/>
      <c r="D71" s="15"/>
      <c r="E71" s="22"/>
      <c r="F71" s="22"/>
      <c r="G71" s="23"/>
      <c r="H71" s="23"/>
      <c r="I71" s="95"/>
      <c r="K71" s="24"/>
    </row>
    <row r="72" spans="2:11" s="17" customFormat="1">
      <c r="B72" s="100"/>
      <c r="C72" s="15"/>
      <c r="D72" s="15"/>
      <c r="E72" s="22"/>
      <c r="F72" s="22"/>
      <c r="G72" s="23"/>
      <c r="H72" s="23"/>
      <c r="I72" s="95"/>
      <c r="K72" s="24"/>
    </row>
    <row r="73" spans="2:11" s="17" customFormat="1">
      <c r="B73" s="100"/>
      <c r="C73" s="15"/>
      <c r="D73" s="15"/>
      <c r="E73" s="22"/>
      <c r="F73" s="22"/>
      <c r="G73" s="23"/>
      <c r="H73" s="23"/>
      <c r="I73" s="95"/>
      <c r="K73" s="24"/>
    </row>
    <row r="74" spans="2:11" s="17" customFormat="1">
      <c r="B74" s="100"/>
      <c r="C74" s="15"/>
      <c r="D74" s="15"/>
      <c r="E74" s="22"/>
      <c r="F74" s="22"/>
      <c r="G74" s="23"/>
      <c r="H74" s="23"/>
      <c r="I74" s="95"/>
      <c r="K74" s="24"/>
    </row>
    <row r="75" spans="2:11" s="17" customFormat="1">
      <c r="B75" s="100"/>
      <c r="C75" s="15"/>
      <c r="D75" s="15"/>
      <c r="E75" s="22"/>
      <c r="F75" s="22"/>
      <c r="G75" s="23"/>
      <c r="H75" s="23"/>
      <c r="I75" s="95"/>
      <c r="K75" s="24"/>
    </row>
    <row r="76" spans="2:11" s="17" customFormat="1">
      <c r="B76" s="100"/>
      <c r="C76" s="15"/>
      <c r="D76" s="15"/>
      <c r="E76" s="22"/>
      <c r="F76" s="22"/>
      <c r="G76" s="23"/>
      <c r="H76" s="23"/>
      <c r="I76" s="95"/>
      <c r="K76" s="24"/>
    </row>
    <row r="77" spans="2:11" s="17" customFormat="1">
      <c r="B77" s="100"/>
      <c r="C77" s="15"/>
      <c r="D77" s="15"/>
      <c r="E77" s="22"/>
      <c r="F77" s="22"/>
      <c r="G77" s="23"/>
      <c r="H77" s="23"/>
      <c r="I77" s="95"/>
      <c r="K77" s="24"/>
    </row>
    <row r="78" spans="2:11" s="17" customFormat="1">
      <c r="B78" s="100"/>
      <c r="C78" s="15"/>
      <c r="D78" s="15"/>
      <c r="E78" s="22"/>
      <c r="F78" s="22"/>
      <c r="G78" s="23"/>
      <c r="H78" s="23"/>
      <c r="I78" s="95"/>
      <c r="K78" s="24"/>
    </row>
    <row r="79" spans="2:11" s="17" customFormat="1">
      <c r="B79" s="100"/>
      <c r="C79" s="15"/>
      <c r="D79" s="15"/>
      <c r="E79" s="22"/>
      <c r="F79" s="22"/>
      <c r="G79" s="23"/>
      <c r="H79" s="23"/>
      <c r="I79" s="95"/>
      <c r="K79" s="24"/>
    </row>
    <row r="80" spans="2:11" s="17" customFormat="1">
      <c r="B80" s="100"/>
      <c r="C80" s="15"/>
      <c r="D80" s="15"/>
      <c r="E80" s="22"/>
      <c r="F80" s="22"/>
      <c r="G80" s="23"/>
      <c r="H80" s="23"/>
      <c r="I80" s="95"/>
      <c r="K80" s="24"/>
    </row>
    <row r="81" spans="2:11" s="17" customFormat="1">
      <c r="B81" s="100"/>
      <c r="C81" s="15"/>
      <c r="D81" s="15"/>
      <c r="E81" s="22"/>
      <c r="F81" s="22"/>
      <c r="G81" s="23"/>
      <c r="H81" s="23"/>
      <c r="I81" s="95"/>
      <c r="K81" s="24"/>
    </row>
    <row r="82" spans="2:11" s="17" customFormat="1">
      <c r="B82" s="100"/>
      <c r="C82" s="15"/>
      <c r="D82" s="15"/>
      <c r="E82" s="22"/>
      <c r="F82" s="22"/>
      <c r="G82" s="23"/>
      <c r="H82" s="23"/>
      <c r="I82" s="95"/>
      <c r="K82" s="24"/>
    </row>
    <row r="83" spans="2:11" s="17" customFormat="1">
      <c r="B83" s="100"/>
      <c r="C83" s="15"/>
      <c r="D83" s="15"/>
      <c r="E83" s="22"/>
      <c r="F83" s="22"/>
      <c r="G83" s="23"/>
      <c r="H83" s="23"/>
      <c r="I83" s="95"/>
      <c r="K83" s="24"/>
    </row>
    <row r="84" spans="2:11" s="17" customFormat="1">
      <c r="B84" s="100"/>
      <c r="C84" s="15"/>
      <c r="D84" s="15"/>
      <c r="E84" s="22"/>
      <c r="F84" s="22"/>
      <c r="G84" s="23"/>
      <c r="H84" s="23"/>
      <c r="I84" s="95"/>
      <c r="K84" s="24"/>
    </row>
    <row r="85" spans="2:11" s="17" customFormat="1">
      <c r="B85" s="100"/>
      <c r="C85" s="15"/>
      <c r="D85" s="15"/>
      <c r="E85" s="22"/>
      <c r="F85" s="22"/>
      <c r="G85" s="23"/>
      <c r="H85" s="23"/>
      <c r="I85" s="95"/>
      <c r="K85" s="24"/>
    </row>
    <row r="86" spans="2:11" s="17" customFormat="1">
      <c r="B86" s="100"/>
      <c r="C86" s="15"/>
      <c r="D86" s="15"/>
      <c r="E86" s="22"/>
      <c r="F86" s="22"/>
      <c r="G86" s="23"/>
      <c r="H86" s="23"/>
      <c r="I86" s="95"/>
      <c r="K86" s="24"/>
    </row>
    <row r="87" spans="2:11" s="17" customFormat="1">
      <c r="B87" s="100"/>
      <c r="C87" s="15"/>
      <c r="D87" s="15"/>
      <c r="E87" s="22"/>
      <c r="F87" s="22"/>
      <c r="G87" s="23"/>
      <c r="H87" s="23"/>
      <c r="I87" s="95"/>
      <c r="K87" s="24"/>
    </row>
    <row r="88" spans="2:11" s="17" customFormat="1">
      <c r="B88" s="100"/>
      <c r="C88" s="15"/>
      <c r="D88" s="15"/>
      <c r="E88" s="22"/>
      <c r="F88" s="22"/>
      <c r="G88" s="23"/>
      <c r="H88" s="23"/>
      <c r="I88" s="95"/>
      <c r="K88" s="24"/>
    </row>
    <row r="89" spans="2:11" s="17" customFormat="1">
      <c r="B89" s="100"/>
      <c r="C89" s="15"/>
      <c r="D89" s="15"/>
      <c r="E89" s="22"/>
      <c r="F89" s="22"/>
      <c r="G89" s="23"/>
      <c r="H89" s="23"/>
      <c r="I89" s="95"/>
      <c r="K89" s="24"/>
    </row>
    <row r="90" spans="2:11" s="17" customFormat="1">
      <c r="B90" s="100"/>
      <c r="C90" s="15"/>
      <c r="D90" s="15"/>
      <c r="E90" s="22"/>
      <c r="F90" s="22"/>
      <c r="G90" s="23"/>
      <c r="H90" s="23"/>
      <c r="I90" s="95"/>
      <c r="K90" s="24"/>
    </row>
    <row r="91" spans="2:11" s="17" customFormat="1">
      <c r="B91" s="100"/>
      <c r="C91" s="15"/>
      <c r="D91" s="15"/>
      <c r="E91" s="22"/>
      <c r="F91" s="22"/>
      <c r="G91" s="23"/>
      <c r="H91" s="23"/>
      <c r="I91" s="95"/>
      <c r="K91" s="24"/>
    </row>
    <row r="92" spans="2:11" s="17" customFormat="1">
      <c r="B92" s="100"/>
      <c r="C92" s="15"/>
      <c r="D92" s="15"/>
      <c r="E92" s="22"/>
      <c r="F92" s="22"/>
      <c r="G92" s="23"/>
      <c r="H92" s="23"/>
      <c r="I92" s="95"/>
      <c r="K92" s="24"/>
    </row>
    <row r="93" spans="2:11" s="17" customFormat="1">
      <c r="B93" s="100"/>
      <c r="C93" s="15"/>
      <c r="D93" s="15"/>
      <c r="E93" s="22"/>
      <c r="F93" s="22"/>
      <c r="G93" s="23"/>
      <c r="H93" s="23"/>
      <c r="I93" s="95"/>
      <c r="K93" s="24"/>
    </row>
    <row r="94" spans="2:11" s="17" customFormat="1">
      <c r="B94" s="100"/>
      <c r="C94" s="15"/>
      <c r="D94" s="15"/>
      <c r="E94" s="22"/>
      <c r="F94" s="22"/>
      <c r="G94" s="23"/>
      <c r="H94" s="23"/>
      <c r="I94" s="95"/>
      <c r="K94" s="24"/>
    </row>
    <row r="95" spans="2:11" s="17" customFormat="1">
      <c r="B95" s="100"/>
      <c r="C95" s="15"/>
      <c r="D95" s="15"/>
      <c r="E95" s="22"/>
      <c r="F95" s="22"/>
      <c r="G95" s="23"/>
      <c r="H95" s="23"/>
      <c r="I95" s="95"/>
      <c r="K95" s="24"/>
    </row>
    <row r="96" spans="2:11" s="17" customFormat="1">
      <c r="B96" s="100"/>
      <c r="C96" s="15"/>
      <c r="D96" s="15"/>
      <c r="E96" s="22"/>
      <c r="F96" s="22"/>
      <c r="G96" s="23"/>
      <c r="H96" s="23"/>
      <c r="I96" s="95"/>
      <c r="K96" s="24"/>
    </row>
    <row r="97" spans="2:11" s="17" customFormat="1">
      <c r="B97" s="100"/>
      <c r="C97" s="15"/>
      <c r="D97" s="15"/>
      <c r="E97" s="22"/>
      <c r="F97" s="22"/>
      <c r="G97" s="23"/>
      <c r="H97" s="23"/>
      <c r="I97" s="95"/>
      <c r="K97" s="24"/>
    </row>
    <row r="98" spans="2:11" s="17" customFormat="1">
      <c r="B98" s="100"/>
      <c r="C98" s="15"/>
      <c r="D98" s="46"/>
      <c r="E98" s="22"/>
      <c r="F98" s="22"/>
      <c r="G98" s="23"/>
      <c r="H98" s="23"/>
      <c r="I98" s="95"/>
      <c r="K98" s="24"/>
    </row>
    <row r="99" spans="2:11" s="17" customFormat="1">
      <c r="B99" s="100"/>
      <c r="C99" s="15"/>
      <c r="D99" s="15"/>
      <c r="E99" s="22"/>
      <c r="F99" s="22"/>
      <c r="G99" s="23"/>
      <c r="H99" s="23"/>
      <c r="I99" s="95"/>
      <c r="K99" s="24"/>
    </row>
    <row r="100" spans="2:11" s="17" customFormat="1">
      <c r="B100" s="100"/>
      <c r="C100" s="15"/>
      <c r="D100" s="15"/>
      <c r="E100" s="22"/>
      <c r="F100" s="22"/>
      <c r="G100" s="23"/>
      <c r="H100" s="23"/>
      <c r="I100" s="95"/>
      <c r="K100" s="24"/>
    </row>
    <row r="101" spans="2:11" s="17" customFormat="1">
      <c r="B101" s="100"/>
      <c r="C101" s="15"/>
      <c r="D101" s="15"/>
      <c r="E101" s="22"/>
      <c r="F101" s="22"/>
      <c r="G101" s="23"/>
      <c r="H101" s="23"/>
      <c r="I101" s="95"/>
      <c r="K101" s="24"/>
    </row>
    <row r="102" spans="2:11" s="17" customFormat="1">
      <c r="B102" s="100"/>
      <c r="C102" s="15"/>
      <c r="D102" s="15"/>
      <c r="E102" s="22"/>
      <c r="F102" s="22"/>
      <c r="G102" s="23"/>
      <c r="H102" s="23"/>
      <c r="I102" s="95"/>
      <c r="K102" s="24"/>
    </row>
    <row r="103" spans="2:11" s="17" customFormat="1">
      <c r="B103" s="100"/>
      <c r="C103" s="15"/>
      <c r="D103" s="46"/>
      <c r="E103" s="22"/>
      <c r="F103" s="22"/>
      <c r="G103" s="23"/>
      <c r="H103" s="23"/>
      <c r="I103" s="95"/>
      <c r="K103" s="24"/>
    </row>
    <row r="104" spans="2:11" s="17" customFormat="1">
      <c r="B104" s="100"/>
      <c r="C104" s="15"/>
      <c r="D104" s="46"/>
      <c r="E104" s="22"/>
      <c r="F104" s="22"/>
      <c r="G104" s="23"/>
      <c r="H104" s="23"/>
      <c r="I104" s="95"/>
      <c r="K104" s="24"/>
    </row>
    <row r="105" spans="2:11" s="17" customFormat="1">
      <c r="B105" s="100"/>
      <c r="C105" s="15"/>
      <c r="D105" s="15"/>
      <c r="E105" s="22"/>
      <c r="F105" s="22"/>
      <c r="G105" s="23"/>
      <c r="H105" s="23"/>
      <c r="I105" s="95"/>
      <c r="K105" s="24"/>
    </row>
    <row r="106" spans="2:11" s="17" customFormat="1">
      <c r="B106" s="100"/>
      <c r="C106" s="15"/>
      <c r="D106" s="46"/>
      <c r="E106" s="22"/>
      <c r="F106" s="22"/>
      <c r="G106" s="23"/>
      <c r="H106" s="23"/>
      <c r="I106" s="95"/>
      <c r="K106" s="24"/>
    </row>
    <row r="107" spans="2:11" s="17" customFormat="1">
      <c r="B107" s="100"/>
      <c r="C107" s="15"/>
      <c r="D107" s="15"/>
      <c r="E107" s="22"/>
      <c r="F107" s="22"/>
      <c r="G107" s="23"/>
      <c r="H107" s="23"/>
      <c r="I107" s="95"/>
      <c r="K107" s="24"/>
    </row>
    <row r="108" spans="2:11" s="8" customFormat="1">
      <c r="B108" s="101"/>
      <c r="C108" s="26"/>
      <c r="D108" s="26"/>
      <c r="E108" s="27">
        <f>SUM(E16:E107)</f>
        <v>0</v>
      </c>
      <c r="F108" s="27"/>
      <c r="G108" s="26"/>
      <c r="H108" s="26"/>
      <c r="I108" s="102"/>
      <c r="J108" s="130"/>
      <c r="K108" s="7"/>
    </row>
    <row r="109" spans="2:11" s="8" customFormat="1">
      <c r="B109" s="101"/>
      <c r="C109" s="7"/>
      <c r="D109" s="103"/>
      <c r="E109" s="29"/>
      <c r="F109" s="29"/>
      <c r="G109" s="103"/>
      <c r="H109" s="103"/>
      <c r="I109" s="102"/>
      <c r="J109" s="130"/>
      <c r="K109" s="7"/>
    </row>
    <row r="110" spans="2:11" s="8" customFormat="1">
      <c r="B110" s="101"/>
      <c r="C110" s="7"/>
      <c r="D110" s="103"/>
      <c r="E110" s="29"/>
      <c r="F110" s="29"/>
      <c r="G110" s="103"/>
      <c r="H110" s="103"/>
      <c r="I110" s="102"/>
      <c r="J110" s="130"/>
      <c r="K110" s="7"/>
    </row>
    <row r="111" spans="2:11">
      <c r="B111" s="58"/>
      <c r="C111" s="1"/>
      <c r="D111" s="98"/>
      <c r="E111" s="24"/>
      <c r="F111" s="24"/>
      <c r="G111" s="24"/>
      <c r="H111" s="24"/>
      <c r="I111" s="95"/>
      <c r="J111" s="17"/>
      <c r="K111" s="1"/>
    </row>
    <row r="112" spans="2:11" ht="15" customHeight="1">
      <c r="B112" s="58"/>
      <c r="C112" s="151" t="s">
        <v>278</v>
      </c>
      <c r="D112" s="152"/>
      <c r="E112" s="152"/>
      <c r="F112" s="152"/>
      <c r="G112" s="153"/>
      <c r="H112" s="92">
        <f>COUNTIF(G16:G107,"Yes")</f>
        <v>0</v>
      </c>
      <c r="I112" s="104"/>
      <c r="J112" s="17"/>
      <c r="K112" s="1"/>
    </row>
    <row r="113" spans="2:11" ht="15" customHeight="1">
      <c r="B113" s="58"/>
      <c r="C113" s="151" t="s">
        <v>279</v>
      </c>
      <c r="D113" s="152"/>
      <c r="E113" s="152"/>
      <c r="F113" s="152"/>
      <c r="G113" s="153"/>
      <c r="H113" s="92">
        <f>COUNTIF(H16:H107,"Yes")</f>
        <v>0</v>
      </c>
      <c r="I113" s="104"/>
      <c r="J113" s="17"/>
      <c r="K113" s="1"/>
    </row>
    <row r="114" spans="2:11">
      <c r="B114" s="58"/>
      <c r="C114" s="1"/>
      <c r="D114" s="98"/>
      <c r="E114" s="24"/>
      <c r="F114" s="24"/>
      <c r="G114" s="24"/>
      <c r="H114" s="24"/>
      <c r="I114" s="95"/>
      <c r="J114" s="17"/>
      <c r="K114" s="1"/>
    </row>
    <row r="115" spans="2:11">
      <c r="B115" s="58"/>
      <c r="C115" s="1"/>
      <c r="D115" s="24"/>
      <c r="E115" s="94"/>
      <c r="F115" s="94"/>
      <c r="G115" s="94"/>
      <c r="H115" s="94"/>
      <c r="I115" s="95"/>
      <c r="J115" s="17"/>
      <c r="K115" s="1"/>
    </row>
    <row r="116" spans="2:11">
      <c r="B116" s="58"/>
      <c r="C116" s="1"/>
      <c r="D116" s="1"/>
      <c r="E116" s="73"/>
      <c r="F116" s="73"/>
      <c r="G116" s="73"/>
      <c r="H116" s="73"/>
      <c r="I116" s="59"/>
      <c r="K116" s="1"/>
    </row>
    <row r="117" spans="2:11" ht="15" thickBot="1">
      <c r="B117" s="62"/>
      <c r="C117" s="63"/>
      <c r="D117" s="63"/>
      <c r="E117" s="131"/>
      <c r="F117" s="131"/>
      <c r="G117" s="131"/>
      <c r="H117" s="131"/>
      <c r="I117" s="64"/>
    </row>
    <row r="118" spans="2:11">
      <c r="D118"/>
    </row>
  </sheetData>
  <sheetProtection algorithmName="SHA-512" hashValue="kadBwvX55yMSir2qNqJOF9g65ysxRgcYY3l/DlDEFRVTC8v2aPLUL8bPpH3SEIZ0V1RFt25r43AWxBedAN/oJA==" saltValue="V6QQ6sAjBrIB6GbKAes1lQ==" spinCount="100000" sheet="1" insertRows="0"/>
  <mergeCells count="3">
    <mergeCell ref="C14:H14"/>
    <mergeCell ref="C112:G112"/>
    <mergeCell ref="C113:G113"/>
  </mergeCells>
  <dataValidations count="3">
    <dataValidation type="list" allowBlank="1" showInputMessage="1" showErrorMessage="1" sqref="G16:H107" xr:uid="{00000000-0002-0000-0200-000001000000}">
      <formula1>$K$11:$K$12</formula1>
    </dataValidation>
    <dataValidation type="list" allowBlank="1" showInputMessage="1" showErrorMessage="1" sqref="M7:M9" xr:uid="{00000000-0002-0000-0200-000000000000}">
      <formula1>#REF!</formula1>
    </dataValidation>
    <dataValidation type="list" allowBlank="1" showInputMessage="1" showErrorMessage="1" sqref="F16:F107" xr:uid="{00000000-0002-0000-0200-000002000000}">
      <formula1>$K$16:$K$17</formula1>
    </dataValidation>
  </dataValidations>
  <pageMargins left="0.25" right="0.25" top="0.75" bottom="0.75" header="0.3" footer="0.3"/>
  <pageSetup scale="2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29719C"/>
    <pageSetUpPr fitToPage="1"/>
  </sheetPr>
  <dimension ref="B2:L128"/>
  <sheetViews>
    <sheetView topLeftCell="A48" zoomScale="80" zoomScaleNormal="80" zoomScaleSheetLayoutView="90" workbookViewId="0">
      <selection activeCell="M73" sqref="M73"/>
    </sheetView>
  </sheetViews>
  <sheetFormatPr defaultColWidth="9.21875" defaultRowHeight="14.4"/>
  <cols>
    <col min="1" max="1" width="8.77734375" style="17" customWidth="1"/>
    <col min="2" max="2" width="12.77734375" style="17" customWidth="1"/>
    <col min="3" max="3" width="15" style="21" bestFit="1" customWidth="1"/>
    <col min="4" max="4" width="86.77734375" style="16" customWidth="1"/>
    <col min="5" max="5" width="24" style="16" customWidth="1"/>
    <col min="6" max="6" width="30.5546875" style="16" customWidth="1"/>
    <col min="7" max="7" width="8.21875" style="17" customWidth="1"/>
    <col min="8" max="8" width="9.77734375" style="17" customWidth="1"/>
    <col min="9" max="9" width="16.88671875" style="17" hidden="1" customWidth="1"/>
    <col min="10" max="10" width="14.77734375" style="17" hidden="1" customWidth="1"/>
    <col min="11" max="12" width="9.21875" style="17" hidden="1" customWidth="1"/>
    <col min="13" max="16384" width="9.21875" style="17"/>
  </cols>
  <sheetData>
    <row r="2" spans="2:11" ht="15" thickBot="1"/>
    <row r="3" spans="2:11" ht="67.95" customHeight="1">
      <c r="B3" s="109"/>
      <c r="C3" s="110"/>
      <c r="D3" s="111"/>
      <c r="E3" s="111"/>
      <c r="F3" s="111"/>
      <c r="G3" s="112"/>
      <c r="H3" s="113"/>
    </row>
    <row r="4" spans="2:11" ht="24" customHeight="1">
      <c r="B4" s="100"/>
      <c r="C4" s="124" t="s">
        <v>331</v>
      </c>
      <c r="D4" s="118"/>
      <c r="E4" s="118"/>
      <c r="F4" s="118"/>
      <c r="G4" s="24"/>
      <c r="H4" s="95"/>
    </row>
    <row r="5" spans="2:11" ht="24.45" customHeight="1">
      <c r="B5" s="100"/>
      <c r="C5" s="117"/>
      <c r="D5" s="118"/>
      <c r="E5" s="118"/>
      <c r="F5" s="118"/>
      <c r="G5" s="24"/>
      <c r="H5" s="95"/>
    </row>
    <row r="6" spans="2:11">
      <c r="B6" s="100"/>
      <c r="C6" s="105" t="s">
        <v>96</v>
      </c>
      <c r="D6" s="15"/>
      <c r="E6" s="114"/>
      <c r="F6" s="114"/>
      <c r="G6" s="24"/>
      <c r="H6" s="95"/>
    </row>
    <row r="7" spans="2:11">
      <c r="B7" s="100"/>
      <c r="C7" s="106" t="s">
        <v>97</v>
      </c>
      <c r="D7" s="15"/>
      <c r="E7" s="114"/>
      <c r="F7" s="114"/>
      <c r="G7" s="24"/>
      <c r="H7" s="95"/>
    </row>
    <row r="8" spans="2:11">
      <c r="B8" s="100"/>
      <c r="C8" s="107" t="s">
        <v>254</v>
      </c>
      <c r="D8" s="15"/>
      <c r="E8" s="114"/>
      <c r="F8" s="114"/>
      <c r="G8" s="24"/>
      <c r="H8" s="95"/>
    </row>
    <row r="9" spans="2:11">
      <c r="B9" s="100"/>
      <c r="C9" s="115"/>
      <c r="D9" s="114"/>
      <c r="E9" s="114"/>
      <c r="F9" s="114"/>
      <c r="G9" s="24"/>
      <c r="H9" s="95"/>
      <c r="I9" s="18" t="s">
        <v>260</v>
      </c>
      <c r="J9" s="18" t="s">
        <v>101</v>
      </c>
      <c r="K9" s="18" t="s">
        <v>250</v>
      </c>
    </row>
    <row r="10" spans="2:11">
      <c r="B10" s="100"/>
      <c r="C10" s="157" t="s">
        <v>98</v>
      </c>
      <c r="D10" s="158"/>
      <c r="E10" s="10"/>
      <c r="F10" s="114"/>
      <c r="G10" s="24"/>
      <c r="H10" s="95"/>
      <c r="I10" s="19" t="s">
        <v>261</v>
      </c>
      <c r="J10" s="19" t="s">
        <v>275</v>
      </c>
      <c r="K10" s="19" t="s">
        <v>251</v>
      </c>
    </row>
    <row r="11" spans="2:11">
      <c r="B11" s="100"/>
      <c r="C11" s="11" t="s">
        <v>99</v>
      </c>
      <c r="D11" s="125">
        <f>COUNTIFS($E$21:$E$124,$I$9,$F$21:$F$124,J9)</f>
        <v>0</v>
      </c>
      <c r="E11" s="127" t="e">
        <f>D11/($D$11+$D$12)</f>
        <v>#DIV/0!</v>
      </c>
      <c r="F11" s="114"/>
      <c r="G11" s="24"/>
      <c r="H11" s="95"/>
      <c r="I11" s="20"/>
      <c r="J11" s="18" t="s">
        <v>3</v>
      </c>
    </row>
    <row r="12" spans="2:11">
      <c r="B12" s="100"/>
      <c r="C12" s="11" t="s">
        <v>276</v>
      </c>
      <c r="D12" s="125">
        <f>COUNTIFS($E$21:$E$124,$I$9,$F$21:$F$124,J10)</f>
        <v>0</v>
      </c>
      <c r="E12" s="127" t="e">
        <f>D12/($D$11+$D$12)</f>
        <v>#DIV/0!</v>
      </c>
      <c r="F12" s="114"/>
      <c r="G12" s="24"/>
      <c r="H12" s="95"/>
    </row>
    <row r="13" spans="2:11">
      <c r="B13" s="100"/>
      <c r="C13" s="12" t="s">
        <v>3</v>
      </c>
      <c r="D13" s="126">
        <f>COUNTIFS($E$21:$E$124,$I$9,$F$21:$F$124,J11)</f>
        <v>0</v>
      </c>
      <c r="E13" s="128" t="e">
        <f>D13/($D$11+$D$12+$D$13)</f>
        <v>#DIV/0!</v>
      </c>
      <c r="F13" s="114"/>
      <c r="G13" s="24"/>
      <c r="H13" s="95"/>
    </row>
    <row r="14" spans="2:11">
      <c r="B14" s="100"/>
      <c r="C14" s="115"/>
      <c r="D14" s="114"/>
      <c r="E14" s="108"/>
      <c r="F14" s="114"/>
      <c r="G14" s="24"/>
      <c r="H14" s="95"/>
    </row>
    <row r="15" spans="2:11">
      <c r="B15" s="100"/>
      <c r="C15" s="157" t="s">
        <v>100</v>
      </c>
      <c r="D15" s="158"/>
      <c r="E15" s="13"/>
      <c r="F15" s="114"/>
      <c r="G15" s="116"/>
      <c r="H15" s="95"/>
    </row>
    <row r="16" spans="2:11">
      <c r="B16" s="100"/>
      <c r="C16" s="11" t="s">
        <v>101</v>
      </c>
      <c r="D16" s="125">
        <f>COUNTIFS($E$21:$E$124,$I$10,$F$21:$F$124,J9)</f>
        <v>0</v>
      </c>
      <c r="E16" s="127" t="e">
        <f>D16/($D$16+$D$17)</f>
        <v>#DIV/0!</v>
      </c>
      <c r="F16" s="114"/>
      <c r="G16" s="24"/>
      <c r="H16" s="95"/>
    </row>
    <row r="17" spans="2:8">
      <c r="B17" s="100"/>
      <c r="C17" s="11" t="s">
        <v>276</v>
      </c>
      <c r="D17" s="125">
        <f>COUNTIFS($E$21:$E$124,$I$10,$F$21:$F$124,J10)</f>
        <v>0</v>
      </c>
      <c r="E17" s="127" t="e">
        <f>D17/($D$16+$D$17)</f>
        <v>#DIV/0!</v>
      </c>
      <c r="F17" s="114"/>
      <c r="G17" s="24"/>
      <c r="H17" s="95"/>
    </row>
    <row r="18" spans="2:8">
      <c r="B18" s="100"/>
      <c r="C18" s="12" t="s">
        <v>3</v>
      </c>
      <c r="D18" s="126">
        <f>COUNTIFS($E$21:$E$124,$I$10,$F$21:$F$124,J11)</f>
        <v>0</v>
      </c>
      <c r="E18" s="128" t="e">
        <f>D18/($D$16+$D$17+$D$18)</f>
        <v>#DIV/0!</v>
      </c>
      <c r="F18" s="114"/>
      <c r="G18" s="24"/>
      <c r="H18" s="95"/>
    </row>
    <row r="19" spans="2:8">
      <c r="B19" s="100"/>
      <c r="C19" s="115"/>
      <c r="D19" s="114"/>
      <c r="E19" s="114"/>
      <c r="F19" s="114"/>
      <c r="G19" s="24"/>
      <c r="H19" s="95"/>
    </row>
    <row r="20" spans="2:8" ht="18">
      <c r="B20" s="100"/>
      <c r="C20" s="14" t="s">
        <v>102</v>
      </c>
      <c r="D20" s="14" t="s">
        <v>274</v>
      </c>
      <c r="E20" s="14" t="s">
        <v>198</v>
      </c>
      <c r="F20" s="14" t="s">
        <v>199</v>
      </c>
      <c r="H20" s="95"/>
    </row>
    <row r="21" spans="2:8" ht="43.2">
      <c r="B21" s="100"/>
      <c r="C21" s="48" t="s">
        <v>4</v>
      </c>
      <c r="D21" s="34" t="s">
        <v>103</v>
      </c>
      <c r="E21" s="91" t="s">
        <v>260</v>
      </c>
      <c r="F21" s="47"/>
      <c r="G21" s="65"/>
      <c r="H21" s="95"/>
    </row>
    <row r="22" spans="2:8" ht="57.6">
      <c r="B22" s="100"/>
      <c r="C22" s="48" t="s">
        <v>5</v>
      </c>
      <c r="D22" s="34" t="s">
        <v>104</v>
      </c>
      <c r="E22" s="91" t="s">
        <v>260</v>
      </c>
      <c r="F22" s="47"/>
      <c r="G22" s="65"/>
      <c r="H22" s="95"/>
    </row>
    <row r="23" spans="2:8">
      <c r="B23" s="100"/>
      <c r="C23" s="48" t="s">
        <v>6</v>
      </c>
      <c r="D23" s="35" t="s">
        <v>105</v>
      </c>
      <c r="E23" s="91" t="s">
        <v>260</v>
      </c>
      <c r="F23" s="47"/>
      <c r="G23" s="65"/>
      <c r="H23" s="95"/>
    </row>
    <row r="24" spans="2:8" ht="28.8">
      <c r="B24" s="100"/>
      <c r="C24" s="48" t="s">
        <v>7</v>
      </c>
      <c r="D24" s="35" t="s">
        <v>106</v>
      </c>
      <c r="E24" s="91" t="s">
        <v>260</v>
      </c>
      <c r="F24" s="47"/>
      <c r="G24" s="65"/>
      <c r="H24" s="95"/>
    </row>
    <row r="25" spans="2:8">
      <c r="B25" s="100"/>
      <c r="C25" s="50" t="s">
        <v>8</v>
      </c>
      <c r="D25" s="35" t="s">
        <v>107</v>
      </c>
      <c r="E25" s="91" t="s">
        <v>260</v>
      </c>
      <c r="F25" s="47"/>
      <c r="G25" s="65"/>
      <c r="H25" s="95"/>
    </row>
    <row r="26" spans="2:8">
      <c r="B26" s="100"/>
      <c r="C26" s="50" t="s">
        <v>9</v>
      </c>
      <c r="D26" s="134" t="s">
        <v>329</v>
      </c>
      <c r="E26" s="91" t="s">
        <v>260</v>
      </c>
      <c r="F26" s="47"/>
      <c r="G26" s="65"/>
      <c r="H26" s="95"/>
    </row>
    <row r="27" spans="2:8" ht="86.4">
      <c r="B27" s="100"/>
      <c r="C27" s="50" t="s">
        <v>10</v>
      </c>
      <c r="D27" s="35" t="s">
        <v>336</v>
      </c>
      <c r="E27" s="91" t="s">
        <v>260</v>
      </c>
      <c r="F27" s="47"/>
      <c r="G27" s="65"/>
      <c r="H27" s="95"/>
    </row>
    <row r="28" spans="2:8" ht="43.2">
      <c r="B28" s="100"/>
      <c r="C28" s="50" t="s">
        <v>11</v>
      </c>
      <c r="D28" s="35" t="s">
        <v>108</v>
      </c>
      <c r="E28" s="91" t="s">
        <v>260</v>
      </c>
      <c r="F28" s="47"/>
      <c r="G28" s="65"/>
      <c r="H28" s="95"/>
    </row>
    <row r="29" spans="2:8" ht="28.8">
      <c r="B29" s="100"/>
      <c r="C29" s="50" t="s">
        <v>12</v>
      </c>
      <c r="D29" s="35" t="s">
        <v>333</v>
      </c>
      <c r="E29" s="91" t="s">
        <v>260</v>
      </c>
      <c r="F29" s="47"/>
      <c r="G29" s="65"/>
      <c r="H29" s="95"/>
    </row>
    <row r="30" spans="2:8">
      <c r="B30" s="100"/>
      <c r="C30" s="50" t="s">
        <v>13</v>
      </c>
      <c r="D30" s="35" t="s">
        <v>109</v>
      </c>
      <c r="E30" s="91" t="s">
        <v>260</v>
      </c>
      <c r="F30" s="47"/>
      <c r="G30" s="65"/>
      <c r="H30" s="95"/>
    </row>
    <row r="31" spans="2:8" ht="28.8">
      <c r="B31" s="100"/>
      <c r="C31" s="50" t="s">
        <v>14</v>
      </c>
      <c r="D31" s="34" t="s">
        <v>110</v>
      </c>
      <c r="E31" s="91" t="s">
        <v>260</v>
      </c>
      <c r="F31" s="47"/>
      <c r="G31" s="65"/>
      <c r="H31" s="95"/>
    </row>
    <row r="32" spans="2:8" ht="43.2">
      <c r="B32" s="100"/>
      <c r="C32" s="50" t="s">
        <v>15</v>
      </c>
      <c r="D32" s="35" t="s">
        <v>111</v>
      </c>
      <c r="E32" s="91" t="s">
        <v>260</v>
      </c>
      <c r="F32" s="47"/>
      <c r="G32" s="65"/>
      <c r="H32" s="95"/>
    </row>
    <row r="33" spans="2:8" ht="43.2">
      <c r="B33" s="100"/>
      <c r="C33" s="50" t="s">
        <v>16</v>
      </c>
      <c r="D33" s="35" t="s">
        <v>112</v>
      </c>
      <c r="E33" s="91" t="s">
        <v>260</v>
      </c>
      <c r="F33" s="47"/>
      <c r="G33" s="65"/>
      <c r="H33" s="95"/>
    </row>
    <row r="34" spans="2:8" ht="28.8">
      <c r="B34" s="100"/>
      <c r="C34" s="50" t="s">
        <v>17</v>
      </c>
      <c r="D34" s="34" t="s">
        <v>113</v>
      </c>
      <c r="E34" s="91" t="s">
        <v>260</v>
      </c>
      <c r="F34" s="47"/>
      <c r="G34" s="65"/>
      <c r="H34" s="95"/>
    </row>
    <row r="35" spans="2:8" ht="43.2">
      <c r="B35" s="100"/>
      <c r="C35" s="50" t="s">
        <v>190</v>
      </c>
      <c r="D35" s="34" t="s">
        <v>114</v>
      </c>
      <c r="E35" s="91" t="s">
        <v>260</v>
      </c>
      <c r="F35" s="47"/>
      <c r="G35" s="65"/>
      <c r="H35" s="95"/>
    </row>
    <row r="36" spans="2:8" ht="57.6">
      <c r="B36" s="100"/>
      <c r="C36" s="50" t="s">
        <v>191</v>
      </c>
      <c r="D36" s="34" t="s">
        <v>115</v>
      </c>
      <c r="E36" s="91" t="s">
        <v>260</v>
      </c>
      <c r="F36" s="47"/>
      <c r="G36" s="65"/>
      <c r="H36" s="95"/>
    </row>
    <row r="37" spans="2:8" ht="28.8">
      <c r="B37" s="100"/>
      <c r="C37" s="50" t="s">
        <v>330</v>
      </c>
      <c r="D37" s="34" t="s">
        <v>116</v>
      </c>
      <c r="E37" s="91" t="s">
        <v>260</v>
      </c>
      <c r="F37" s="47"/>
      <c r="G37" s="65"/>
      <c r="H37" s="95"/>
    </row>
    <row r="38" spans="2:8" ht="72">
      <c r="B38" s="100"/>
      <c r="C38" s="50" t="s">
        <v>334</v>
      </c>
      <c r="D38" s="34" t="s">
        <v>117</v>
      </c>
      <c r="E38" s="91" t="s">
        <v>260</v>
      </c>
      <c r="F38" s="47"/>
      <c r="G38" s="65"/>
      <c r="H38" s="95"/>
    </row>
    <row r="39" spans="2:8" ht="28.8">
      <c r="B39" s="100"/>
      <c r="C39" s="48" t="s">
        <v>18</v>
      </c>
      <c r="D39" s="34" t="s">
        <v>118</v>
      </c>
      <c r="E39" s="91" t="s">
        <v>261</v>
      </c>
      <c r="F39" s="47"/>
      <c r="G39" s="65"/>
      <c r="H39" s="95"/>
    </row>
    <row r="40" spans="2:8" ht="28.8">
      <c r="B40" s="100"/>
      <c r="C40" s="48" t="s">
        <v>19</v>
      </c>
      <c r="D40" s="35" t="s">
        <v>119</v>
      </c>
      <c r="E40" s="91" t="s">
        <v>261</v>
      </c>
      <c r="F40" s="47"/>
      <c r="G40" s="65"/>
      <c r="H40" s="95"/>
    </row>
    <row r="41" spans="2:8" ht="86.4">
      <c r="B41" s="100"/>
      <c r="C41" s="48" t="s">
        <v>20</v>
      </c>
      <c r="D41" s="34" t="s">
        <v>120</v>
      </c>
      <c r="E41" s="91" t="s">
        <v>261</v>
      </c>
      <c r="F41" s="47"/>
      <c r="G41" s="65"/>
      <c r="H41" s="95"/>
    </row>
    <row r="42" spans="2:8" ht="57.6">
      <c r="B42" s="100"/>
      <c r="C42" s="48" t="s">
        <v>21</v>
      </c>
      <c r="D42" s="34" t="s">
        <v>121</v>
      </c>
      <c r="E42" s="91" t="s">
        <v>260</v>
      </c>
      <c r="F42" s="47"/>
      <c r="G42" s="65"/>
      <c r="H42" s="95"/>
    </row>
    <row r="43" spans="2:8" ht="28.8">
      <c r="B43" s="100"/>
      <c r="C43" s="48" t="s">
        <v>22</v>
      </c>
      <c r="D43" s="34" t="s">
        <v>122</v>
      </c>
      <c r="E43" s="91" t="s">
        <v>260</v>
      </c>
      <c r="F43" s="47"/>
      <c r="G43" s="65"/>
      <c r="H43" s="95"/>
    </row>
    <row r="44" spans="2:8" ht="115.2">
      <c r="B44" s="100"/>
      <c r="C44" s="48" t="s">
        <v>23</v>
      </c>
      <c r="D44" s="34" t="s">
        <v>339</v>
      </c>
      <c r="E44" s="91" t="s">
        <v>260</v>
      </c>
      <c r="F44" s="47"/>
      <c r="G44" s="65"/>
      <c r="H44" s="95"/>
    </row>
    <row r="45" spans="2:8" ht="72">
      <c r="B45" s="100"/>
      <c r="C45" s="48" t="s">
        <v>24</v>
      </c>
      <c r="D45" s="34" t="s">
        <v>340</v>
      </c>
      <c r="E45" s="91" t="s">
        <v>260</v>
      </c>
      <c r="F45" s="47"/>
      <c r="G45" s="65"/>
      <c r="H45" s="95"/>
    </row>
    <row r="46" spans="2:8" ht="57.6">
      <c r="B46" s="100"/>
      <c r="C46" s="48" t="s">
        <v>25</v>
      </c>
      <c r="D46" s="34" t="s">
        <v>341</v>
      </c>
      <c r="E46" s="91" t="s">
        <v>260</v>
      </c>
      <c r="F46" s="47"/>
      <c r="G46" s="65"/>
      <c r="H46" s="95"/>
    </row>
    <row r="47" spans="2:8" ht="28.8">
      <c r="B47" s="100"/>
      <c r="C47" s="48" t="s">
        <v>26</v>
      </c>
      <c r="D47" s="34" t="s">
        <v>123</v>
      </c>
      <c r="E47" s="91" t="s">
        <v>260</v>
      </c>
      <c r="F47" s="47"/>
      <c r="G47" s="65"/>
      <c r="H47" s="95"/>
    </row>
    <row r="48" spans="2:8">
      <c r="B48" s="100"/>
      <c r="C48" s="48" t="s">
        <v>27</v>
      </c>
      <c r="D48" s="34" t="s">
        <v>124</v>
      </c>
      <c r="E48" s="91" t="s">
        <v>261</v>
      </c>
      <c r="F48" s="47"/>
      <c r="G48" s="65"/>
      <c r="H48" s="95"/>
    </row>
    <row r="49" spans="2:8" ht="43.2">
      <c r="B49" s="100"/>
      <c r="C49" s="48" t="s">
        <v>28</v>
      </c>
      <c r="D49" s="34" t="s">
        <v>125</v>
      </c>
      <c r="E49" s="91" t="s">
        <v>261</v>
      </c>
      <c r="F49" s="47"/>
      <c r="G49" s="65"/>
      <c r="H49" s="95"/>
    </row>
    <row r="50" spans="2:8" ht="28.8">
      <c r="B50" s="100"/>
      <c r="C50" s="48" t="s">
        <v>29</v>
      </c>
      <c r="D50" s="35" t="s">
        <v>126</v>
      </c>
      <c r="E50" s="91" t="s">
        <v>261</v>
      </c>
      <c r="F50" s="47"/>
      <c r="G50" s="65"/>
      <c r="H50" s="95"/>
    </row>
    <row r="51" spans="2:8" ht="43.2">
      <c r="B51" s="100"/>
      <c r="C51" s="48" t="s">
        <v>30</v>
      </c>
      <c r="D51" s="35" t="s">
        <v>127</v>
      </c>
      <c r="E51" s="91" t="s">
        <v>261</v>
      </c>
      <c r="F51" s="47"/>
      <c r="G51" s="65"/>
      <c r="H51" s="95"/>
    </row>
    <row r="52" spans="2:8" ht="43.2">
      <c r="B52" s="100"/>
      <c r="C52" s="48" t="s">
        <v>222</v>
      </c>
      <c r="D52" s="34" t="s">
        <v>128</v>
      </c>
      <c r="E52" s="91" t="s">
        <v>261</v>
      </c>
      <c r="F52" s="47"/>
      <c r="G52" s="65"/>
      <c r="H52" s="95"/>
    </row>
    <row r="53" spans="2:8" ht="288">
      <c r="B53" s="100"/>
      <c r="C53" s="48" t="s">
        <v>31</v>
      </c>
      <c r="D53" s="33" t="s">
        <v>129</v>
      </c>
      <c r="E53" s="91" t="s">
        <v>260</v>
      </c>
      <c r="F53" s="47"/>
      <c r="G53" s="65"/>
      <c r="H53" s="95"/>
    </row>
    <row r="54" spans="2:8" ht="43.2">
      <c r="B54" s="100"/>
      <c r="C54" s="48" t="s">
        <v>32</v>
      </c>
      <c r="D54" s="34" t="s">
        <v>130</v>
      </c>
      <c r="E54" s="91" t="s">
        <v>261</v>
      </c>
      <c r="F54" s="47"/>
      <c r="G54" s="65"/>
      <c r="H54" s="95"/>
    </row>
    <row r="55" spans="2:8" ht="43.2">
      <c r="B55" s="100"/>
      <c r="C55" s="48" t="s">
        <v>33</v>
      </c>
      <c r="D55" s="34" t="s">
        <v>131</v>
      </c>
      <c r="E55" s="91" t="s">
        <v>261</v>
      </c>
      <c r="F55" s="47"/>
      <c r="G55" s="65"/>
      <c r="H55" s="95"/>
    </row>
    <row r="56" spans="2:8" ht="43.2">
      <c r="B56" s="100"/>
      <c r="C56" s="48" t="s">
        <v>34</v>
      </c>
      <c r="D56" s="34" t="s">
        <v>132</v>
      </c>
      <c r="E56" s="91" t="s">
        <v>261</v>
      </c>
      <c r="F56" s="47"/>
      <c r="G56" s="65"/>
      <c r="H56" s="95"/>
    </row>
    <row r="57" spans="2:8" ht="28.8">
      <c r="B57" s="100"/>
      <c r="C57" s="48" t="s">
        <v>35</v>
      </c>
      <c r="D57" s="34" t="s">
        <v>133</v>
      </c>
      <c r="E57" s="91" t="s">
        <v>261</v>
      </c>
      <c r="F57" s="47"/>
      <c r="G57" s="65"/>
      <c r="H57" s="95"/>
    </row>
    <row r="58" spans="2:8" ht="28.8">
      <c r="B58" s="100"/>
      <c r="C58" s="48" t="s">
        <v>36</v>
      </c>
      <c r="D58" s="35" t="s">
        <v>134</v>
      </c>
      <c r="E58" s="91" t="s">
        <v>261</v>
      </c>
      <c r="F58" s="47"/>
      <c r="G58" s="65"/>
      <c r="H58" s="95"/>
    </row>
    <row r="59" spans="2:8" ht="28.8">
      <c r="B59" s="100"/>
      <c r="C59" s="48" t="s">
        <v>37</v>
      </c>
      <c r="D59" s="35" t="s">
        <v>135</v>
      </c>
      <c r="E59" s="91" t="s">
        <v>261</v>
      </c>
      <c r="F59" s="47"/>
      <c r="G59" s="65"/>
      <c r="H59" s="95"/>
    </row>
    <row r="60" spans="2:8" ht="28.8">
      <c r="B60" s="100"/>
      <c r="C60" s="48" t="s">
        <v>38</v>
      </c>
      <c r="D60" s="34" t="s">
        <v>136</v>
      </c>
      <c r="E60" s="91" t="s">
        <v>261</v>
      </c>
      <c r="F60" s="47"/>
      <c r="G60" s="65"/>
      <c r="H60" s="95"/>
    </row>
    <row r="61" spans="2:8" ht="28.8">
      <c r="B61" s="100"/>
      <c r="C61" s="48" t="s">
        <v>39</v>
      </c>
      <c r="D61" s="34" t="s">
        <v>137</v>
      </c>
      <c r="E61" s="91" t="s">
        <v>261</v>
      </c>
      <c r="F61" s="47"/>
      <c r="G61" s="65"/>
      <c r="H61" s="95"/>
    </row>
    <row r="62" spans="2:8" ht="72">
      <c r="B62" s="100"/>
      <c r="C62" s="48" t="s">
        <v>40</v>
      </c>
      <c r="D62" s="35" t="s">
        <v>342</v>
      </c>
      <c r="E62" s="91" t="s">
        <v>261</v>
      </c>
      <c r="F62" s="47"/>
      <c r="G62" s="65"/>
      <c r="H62" s="95"/>
    </row>
    <row r="63" spans="2:8" ht="43.2">
      <c r="B63" s="100"/>
      <c r="C63" s="48" t="s">
        <v>41</v>
      </c>
      <c r="D63" s="34" t="s">
        <v>138</v>
      </c>
      <c r="E63" s="91" t="s">
        <v>260</v>
      </c>
      <c r="F63" s="47"/>
      <c r="G63" s="65"/>
      <c r="H63" s="95"/>
    </row>
    <row r="64" spans="2:8" ht="28.8">
      <c r="B64" s="100"/>
      <c r="C64" s="48" t="s">
        <v>42</v>
      </c>
      <c r="D64" s="34" t="s">
        <v>139</v>
      </c>
      <c r="E64" s="91" t="s">
        <v>261</v>
      </c>
      <c r="F64" s="47"/>
      <c r="G64" s="65"/>
      <c r="H64" s="95"/>
    </row>
    <row r="65" spans="2:8" ht="43.2">
      <c r="B65" s="100"/>
      <c r="C65" s="48" t="s">
        <v>43</v>
      </c>
      <c r="D65" s="35" t="s">
        <v>140</v>
      </c>
      <c r="E65" s="91" t="s">
        <v>260</v>
      </c>
      <c r="F65" s="47"/>
      <c r="G65" s="65"/>
      <c r="H65" s="95"/>
    </row>
    <row r="66" spans="2:8" ht="28.8">
      <c r="B66" s="100"/>
      <c r="C66" s="48" t="s">
        <v>44</v>
      </c>
      <c r="D66" s="35" t="s">
        <v>141</v>
      </c>
      <c r="E66" s="91" t="s">
        <v>261</v>
      </c>
      <c r="F66" s="47"/>
      <c r="G66" s="65"/>
      <c r="H66" s="95"/>
    </row>
    <row r="67" spans="2:8" ht="43.2">
      <c r="B67" s="100"/>
      <c r="C67" s="48" t="s">
        <v>192</v>
      </c>
      <c r="D67" s="34" t="s">
        <v>142</v>
      </c>
      <c r="E67" s="91" t="s">
        <v>261</v>
      </c>
      <c r="F67" s="47"/>
      <c r="G67" s="65"/>
      <c r="H67" s="95"/>
    </row>
    <row r="68" spans="2:8" ht="28.8">
      <c r="B68" s="100"/>
      <c r="C68" s="48" t="s">
        <v>193</v>
      </c>
      <c r="D68" s="34" t="s">
        <v>143</v>
      </c>
      <c r="E68" s="91" t="s">
        <v>261</v>
      </c>
      <c r="F68" s="47"/>
      <c r="G68" s="65"/>
      <c r="H68" s="95"/>
    </row>
    <row r="69" spans="2:8" ht="43.2">
      <c r="B69" s="100"/>
      <c r="C69" s="48" t="s">
        <v>194</v>
      </c>
      <c r="D69" s="34" t="s">
        <v>144</v>
      </c>
      <c r="E69" s="91" t="s">
        <v>261</v>
      </c>
      <c r="F69" s="47"/>
      <c r="G69" s="65"/>
      <c r="H69" s="95"/>
    </row>
    <row r="70" spans="2:8" ht="72">
      <c r="B70" s="100"/>
      <c r="C70" s="48" t="s">
        <v>45</v>
      </c>
      <c r="D70" s="35" t="s">
        <v>337</v>
      </c>
      <c r="E70" s="91" t="s">
        <v>261</v>
      </c>
      <c r="F70" s="47"/>
      <c r="G70" s="65"/>
      <c r="H70" s="95"/>
    </row>
    <row r="71" spans="2:8" ht="57.6">
      <c r="B71" s="100"/>
      <c r="C71" s="48" t="s">
        <v>46</v>
      </c>
      <c r="D71" s="35" t="s">
        <v>145</v>
      </c>
      <c r="E71" s="91" t="s">
        <v>261</v>
      </c>
      <c r="F71" s="47"/>
      <c r="G71" s="65"/>
      <c r="H71" s="95"/>
    </row>
    <row r="72" spans="2:8">
      <c r="B72" s="100"/>
      <c r="C72" s="48" t="s">
        <v>47</v>
      </c>
      <c r="D72" s="35" t="s">
        <v>146</v>
      </c>
      <c r="E72" s="91" t="s">
        <v>261</v>
      </c>
      <c r="F72" s="47"/>
      <c r="G72" s="65"/>
      <c r="H72" s="95"/>
    </row>
    <row r="73" spans="2:8" ht="28.8">
      <c r="B73" s="100"/>
      <c r="C73" s="48" t="s">
        <v>48</v>
      </c>
      <c r="D73" s="34" t="s">
        <v>147</v>
      </c>
      <c r="E73" s="91" t="s">
        <v>261</v>
      </c>
      <c r="F73" s="47"/>
      <c r="G73" s="65"/>
      <c r="H73" s="95"/>
    </row>
    <row r="74" spans="2:8">
      <c r="B74" s="100"/>
      <c r="C74" s="48" t="s">
        <v>49</v>
      </c>
      <c r="D74" s="34" t="s">
        <v>148</v>
      </c>
      <c r="E74" s="91" t="s">
        <v>261</v>
      </c>
      <c r="F74" s="47"/>
      <c r="G74" s="65"/>
      <c r="H74" s="95"/>
    </row>
    <row r="75" spans="2:8" ht="28.8">
      <c r="B75" s="100"/>
      <c r="C75" s="48" t="s">
        <v>195</v>
      </c>
      <c r="D75" s="34" t="s">
        <v>149</v>
      </c>
      <c r="E75" s="91" t="s">
        <v>261</v>
      </c>
      <c r="F75" s="47"/>
      <c r="G75" s="65"/>
      <c r="H75" s="95"/>
    </row>
    <row r="76" spans="2:8" ht="86.4">
      <c r="B76" s="100"/>
      <c r="C76" s="48" t="s">
        <v>50</v>
      </c>
      <c r="D76" s="34" t="s">
        <v>343</v>
      </c>
      <c r="E76" s="91" t="s">
        <v>260</v>
      </c>
      <c r="F76" s="47"/>
      <c r="G76" s="65"/>
      <c r="H76" s="95"/>
    </row>
    <row r="77" spans="2:8" ht="129.6">
      <c r="B77" s="100"/>
      <c r="C77" s="48" t="s">
        <v>51</v>
      </c>
      <c r="D77" s="34" t="s">
        <v>335</v>
      </c>
      <c r="E77" s="91" t="s">
        <v>260</v>
      </c>
      <c r="F77" s="47"/>
      <c r="G77" s="65"/>
      <c r="H77" s="95"/>
    </row>
    <row r="78" spans="2:8" ht="28.8">
      <c r="B78" s="100"/>
      <c r="C78" s="48" t="s">
        <v>52</v>
      </c>
      <c r="D78" s="35" t="s">
        <v>150</v>
      </c>
      <c r="E78" s="91" t="s">
        <v>261</v>
      </c>
      <c r="F78" s="47"/>
      <c r="G78" s="65"/>
      <c r="H78" s="95"/>
    </row>
    <row r="79" spans="2:8" ht="43.2">
      <c r="B79" s="100"/>
      <c r="C79" s="48" t="s">
        <v>53</v>
      </c>
      <c r="D79" s="35" t="s">
        <v>151</v>
      </c>
      <c r="E79" s="91" t="s">
        <v>261</v>
      </c>
      <c r="F79" s="47"/>
      <c r="G79" s="65"/>
      <c r="H79" s="95"/>
    </row>
    <row r="80" spans="2:8" ht="28.8">
      <c r="B80" s="100"/>
      <c r="C80" s="48" t="s">
        <v>54</v>
      </c>
      <c r="D80" s="34" t="s">
        <v>152</v>
      </c>
      <c r="E80" s="91" t="s">
        <v>261</v>
      </c>
      <c r="F80" s="47"/>
      <c r="G80" s="65"/>
      <c r="H80" s="95"/>
    </row>
    <row r="81" spans="2:8" ht="28.8">
      <c r="B81" s="100"/>
      <c r="C81" s="48" t="s">
        <v>55</v>
      </c>
      <c r="D81" s="34" t="s">
        <v>153</v>
      </c>
      <c r="E81" s="91" t="s">
        <v>261</v>
      </c>
      <c r="F81" s="47"/>
      <c r="G81" s="65"/>
      <c r="H81" s="95"/>
    </row>
    <row r="82" spans="2:8" ht="57.6">
      <c r="B82" s="100"/>
      <c r="C82" s="48" t="s">
        <v>56</v>
      </c>
      <c r="D82" s="35" t="s">
        <v>154</v>
      </c>
      <c r="E82" s="91" t="s">
        <v>261</v>
      </c>
      <c r="F82" s="47"/>
      <c r="G82" s="65"/>
      <c r="H82" s="95"/>
    </row>
    <row r="83" spans="2:8" ht="28.8">
      <c r="B83" s="100"/>
      <c r="C83" s="48" t="s">
        <v>57</v>
      </c>
      <c r="D83" s="34" t="s">
        <v>155</v>
      </c>
      <c r="E83" s="91" t="s">
        <v>261</v>
      </c>
      <c r="F83" s="47"/>
      <c r="G83" s="65"/>
      <c r="H83" s="95"/>
    </row>
    <row r="84" spans="2:8" ht="57.6">
      <c r="B84" s="100"/>
      <c r="C84" s="48" t="s">
        <v>58</v>
      </c>
      <c r="D84" s="34" t="s">
        <v>156</v>
      </c>
      <c r="E84" s="91" t="s">
        <v>261</v>
      </c>
      <c r="F84" s="47"/>
      <c r="G84" s="65"/>
      <c r="H84" s="95"/>
    </row>
    <row r="85" spans="2:8">
      <c r="B85" s="100"/>
      <c r="C85" s="161" t="s">
        <v>59</v>
      </c>
      <c r="D85" s="159" t="s">
        <v>157</v>
      </c>
      <c r="E85" s="163" t="s">
        <v>260</v>
      </c>
      <c r="F85" s="155"/>
      <c r="G85" s="154"/>
      <c r="H85" s="95"/>
    </row>
    <row r="86" spans="2:8">
      <c r="B86" s="100"/>
      <c r="C86" s="162"/>
      <c r="D86" s="160"/>
      <c r="E86" s="164"/>
      <c r="F86" s="156"/>
      <c r="G86" s="154"/>
      <c r="H86" s="95"/>
    </row>
    <row r="87" spans="2:8" ht="28.8">
      <c r="B87" s="100"/>
      <c r="C87" s="48" t="s">
        <v>60</v>
      </c>
      <c r="D87" s="35" t="s">
        <v>158</v>
      </c>
      <c r="E87" s="91" t="s">
        <v>260</v>
      </c>
      <c r="F87" s="47"/>
      <c r="G87" s="65"/>
      <c r="H87" s="95"/>
    </row>
    <row r="88" spans="2:8" ht="57.6">
      <c r="B88" s="100"/>
      <c r="C88" s="48" t="s">
        <v>61</v>
      </c>
      <c r="D88" s="34" t="s">
        <v>159</v>
      </c>
      <c r="E88" s="91" t="s">
        <v>261</v>
      </c>
      <c r="F88" s="47"/>
      <c r="G88" s="65"/>
      <c r="H88" s="95"/>
    </row>
    <row r="89" spans="2:8">
      <c r="B89" s="100"/>
      <c r="C89" s="48" t="s">
        <v>62</v>
      </c>
      <c r="D89" s="35" t="s">
        <v>160</v>
      </c>
      <c r="E89" s="91" t="s">
        <v>261</v>
      </c>
      <c r="F89" s="47"/>
      <c r="G89" s="65"/>
      <c r="H89" s="95"/>
    </row>
    <row r="90" spans="2:8" ht="72">
      <c r="B90" s="100"/>
      <c r="C90" s="48" t="s">
        <v>63</v>
      </c>
      <c r="D90" s="35" t="s">
        <v>338</v>
      </c>
      <c r="E90" s="91" t="s">
        <v>261</v>
      </c>
      <c r="F90" s="47"/>
      <c r="G90" s="65"/>
      <c r="H90" s="95"/>
    </row>
    <row r="91" spans="2:8" ht="43.2">
      <c r="B91" s="100"/>
      <c r="C91" s="48" t="s">
        <v>64</v>
      </c>
      <c r="D91" s="34" t="s">
        <v>344</v>
      </c>
      <c r="E91" s="91" t="s">
        <v>261</v>
      </c>
      <c r="F91" s="47"/>
      <c r="G91" s="65"/>
      <c r="H91" s="95"/>
    </row>
    <row r="92" spans="2:8" ht="28.8">
      <c r="B92" s="100"/>
      <c r="C92" s="48" t="s">
        <v>65</v>
      </c>
      <c r="D92" s="35" t="s">
        <v>161</v>
      </c>
      <c r="E92" s="91" t="s">
        <v>261</v>
      </c>
      <c r="F92" s="47"/>
      <c r="G92" s="65"/>
      <c r="H92" s="95"/>
    </row>
    <row r="93" spans="2:8" ht="72">
      <c r="B93" s="100"/>
      <c r="C93" s="48" t="s">
        <v>66</v>
      </c>
      <c r="D93" s="35" t="s">
        <v>345</v>
      </c>
      <c r="E93" s="91" t="s">
        <v>260</v>
      </c>
      <c r="F93" s="47"/>
      <c r="G93" s="65"/>
      <c r="H93" s="95"/>
    </row>
    <row r="94" spans="2:8" ht="57.6">
      <c r="B94" s="100"/>
      <c r="C94" s="48" t="s">
        <v>67</v>
      </c>
      <c r="D94" s="34" t="s">
        <v>162</v>
      </c>
      <c r="E94" s="91" t="s">
        <v>260</v>
      </c>
      <c r="F94" s="47"/>
      <c r="G94" s="65"/>
      <c r="H94" s="95"/>
    </row>
    <row r="95" spans="2:8" ht="28.8">
      <c r="B95" s="100"/>
      <c r="C95" s="48" t="s">
        <v>68</v>
      </c>
      <c r="D95" s="35" t="s">
        <v>163</v>
      </c>
      <c r="E95" s="91" t="s">
        <v>260</v>
      </c>
      <c r="F95" s="47"/>
      <c r="G95" s="65"/>
      <c r="H95" s="95"/>
    </row>
    <row r="96" spans="2:8" ht="28.8">
      <c r="B96" s="100"/>
      <c r="C96" s="48" t="s">
        <v>69</v>
      </c>
      <c r="D96" s="34" t="s">
        <v>164</v>
      </c>
      <c r="E96" s="91" t="s">
        <v>261</v>
      </c>
      <c r="F96" s="47"/>
      <c r="G96" s="65"/>
      <c r="H96" s="95"/>
    </row>
    <row r="97" spans="2:8" ht="28.8">
      <c r="B97" s="100"/>
      <c r="C97" s="48" t="s">
        <v>70</v>
      </c>
      <c r="D97" s="35" t="s">
        <v>165</v>
      </c>
      <c r="E97" s="91" t="s">
        <v>261</v>
      </c>
      <c r="F97" s="47"/>
      <c r="G97" s="65"/>
      <c r="H97" s="95"/>
    </row>
    <row r="98" spans="2:8">
      <c r="B98" s="100"/>
      <c r="C98" s="48" t="s">
        <v>71</v>
      </c>
      <c r="D98" s="35" t="s">
        <v>166</v>
      </c>
      <c r="E98" s="91" t="s">
        <v>261</v>
      </c>
      <c r="F98" s="47"/>
      <c r="G98" s="65"/>
      <c r="H98" s="95"/>
    </row>
    <row r="99" spans="2:8" ht="43.2">
      <c r="B99" s="100"/>
      <c r="C99" s="48" t="s">
        <v>72</v>
      </c>
      <c r="D99" s="34" t="s">
        <v>167</v>
      </c>
      <c r="E99" s="91" t="s">
        <v>261</v>
      </c>
      <c r="F99" s="47"/>
      <c r="G99" s="65"/>
      <c r="H99" s="95"/>
    </row>
    <row r="100" spans="2:8" ht="115.2">
      <c r="B100" s="100"/>
      <c r="C100" s="49" t="s">
        <v>73</v>
      </c>
      <c r="D100" s="34" t="s">
        <v>346</v>
      </c>
      <c r="E100" s="91" t="s">
        <v>261</v>
      </c>
      <c r="F100" s="47"/>
      <c r="G100" s="65"/>
      <c r="H100" s="95"/>
    </row>
    <row r="101" spans="2:8" ht="86.4">
      <c r="B101" s="100"/>
      <c r="C101" s="49" t="s">
        <v>74</v>
      </c>
      <c r="D101" s="34" t="s">
        <v>168</v>
      </c>
      <c r="E101" s="91" t="s">
        <v>261</v>
      </c>
      <c r="F101" s="47"/>
      <c r="G101" s="65"/>
      <c r="H101" s="95"/>
    </row>
    <row r="102" spans="2:8">
      <c r="B102" s="100"/>
      <c r="C102" s="49" t="s">
        <v>75</v>
      </c>
      <c r="D102" s="34" t="s">
        <v>169</v>
      </c>
      <c r="E102" s="91" t="s">
        <v>261</v>
      </c>
      <c r="F102" s="47"/>
      <c r="G102" s="65"/>
      <c r="H102" s="95"/>
    </row>
    <row r="103" spans="2:8" ht="57.6">
      <c r="B103" s="100"/>
      <c r="C103" s="49" t="s">
        <v>76</v>
      </c>
      <c r="D103" s="34" t="s">
        <v>170</v>
      </c>
      <c r="E103" s="91" t="s">
        <v>261</v>
      </c>
      <c r="F103" s="47"/>
      <c r="G103" s="65"/>
      <c r="H103" s="95"/>
    </row>
    <row r="104" spans="2:8" ht="28.8">
      <c r="B104" s="100"/>
      <c r="C104" s="49" t="s">
        <v>196</v>
      </c>
      <c r="D104" s="34" t="s">
        <v>171</v>
      </c>
      <c r="E104" s="91" t="s">
        <v>261</v>
      </c>
      <c r="F104" s="47"/>
      <c r="G104" s="65"/>
      <c r="H104" s="95"/>
    </row>
    <row r="105" spans="2:8" ht="57.6">
      <c r="B105" s="100"/>
      <c r="C105" s="48" t="s">
        <v>77</v>
      </c>
      <c r="D105" s="35" t="s">
        <v>172</v>
      </c>
      <c r="E105" s="91" t="s">
        <v>261</v>
      </c>
      <c r="F105" s="47"/>
      <c r="G105" s="65"/>
      <c r="H105" s="95"/>
    </row>
    <row r="106" spans="2:8" ht="196.5" customHeight="1">
      <c r="B106" s="100"/>
      <c r="C106" s="48" t="s">
        <v>78</v>
      </c>
      <c r="D106" s="34" t="s">
        <v>173</v>
      </c>
      <c r="E106" s="91" t="s">
        <v>260</v>
      </c>
      <c r="F106" s="47"/>
      <c r="G106" s="65"/>
      <c r="H106" s="95"/>
    </row>
    <row r="107" spans="2:8" ht="43.2">
      <c r="B107" s="100"/>
      <c r="C107" s="48" t="s">
        <v>79</v>
      </c>
      <c r="D107" s="35" t="s">
        <v>174</v>
      </c>
      <c r="E107" s="91" t="s">
        <v>261</v>
      </c>
      <c r="F107" s="47"/>
      <c r="G107" s="65"/>
      <c r="H107" s="95"/>
    </row>
    <row r="108" spans="2:8" ht="28.8">
      <c r="B108" s="100"/>
      <c r="C108" s="48" t="s">
        <v>80</v>
      </c>
      <c r="D108" s="34" t="s">
        <v>175</v>
      </c>
      <c r="E108" s="91" t="s">
        <v>261</v>
      </c>
      <c r="F108" s="47"/>
      <c r="G108" s="65"/>
      <c r="H108" s="95"/>
    </row>
    <row r="109" spans="2:8" ht="43.2">
      <c r="B109" s="100"/>
      <c r="C109" s="48" t="s">
        <v>81</v>
      </c>
      <c r="D109" s="35" t="s">
        <v>176</v>
      </c>
      <c r="E109" s="91" t="s">
        <v>261</v>
      </c>
      <c r="F109" s="47"/>
      <c r="G109" s="65"/>
      <c r="H109" s="95"/>
    </row>
    <row r="110" spans="2:8" ht="57.6">
      <c r="B110" s="100"/>
      <c r="C110" s="48" t="s">
        <v>82</v>
      </c>
      <c r="D110" s="35" t="s">
        <v>177</v>
      </c>
      <c r="E110" s="91" t="s">
        <v>261</v>
      </c>
      <c r="F110" s="47"/>
      <c r="G110" s="65"/>
      <c r="H110" s="95"/>
    </row>
    <row r="111" spans="2:8" ht="43.2">
      <c r="B111" s="100"/>
      <c r="C111" s="48" t="s">
        <v>83</v>
      </c>
      <c r="D111" s="35" t="s">
        <v>178</v>
      </c>
      <c r="E111" s="91" t="s">
        <v>261</v>
      </c>
      <c r="F111" s="47"/>
      <c r="G111" s="65"/>
      <c r="H111" s="95"/>
    </row>
    <row r="112" spans="2:8" ht="28.8">
      <c r="B112" s="100"/>
      <c r="C112" s="48" t="s">
        <v>84</v>
      </c>
      <c r="D112" s="34" t="s">
        <v>179</v>
      </c>
      <c r="E112" s="91" t="s">
        <v>261</v>
      </c>
      <c r="F112" s="47"/>
      <c r="G112" s="65"/>
      <c r="H112" s="95"/>
    </row>
    <row r="113" spans="2:8" ht="43.2">
      <c r="B113" s="100"/>
      <c r="C113" s="48" t="s">
        <v>85</v>
      </c>
      <c r="D113" s="34" t="s">
        <v>180</v>
      </c>
      <c r="E113" s="91" t="s">
        <v>261</v>
      </c>
      <c r="F113" s="47"/>
      <c r="G113" s="65"/>
      <c r="H113" s="95"/>
    </row>
    <row r="114" spans="2:8" ht="43.2">
      <c r="B114" s="100"/>
      <c r="C114" s="48" t="s">
        <v>86</v>
      </c>
      <c r="D114" s="35" t="s">
        <v>181</v>
      </c>
      <c r="E114" s="91" t="s">
        <v>261</v>
      </c>
      <c r="F114" s="47"/>
      <c r="G114" s="65"/>
      <c r="H114" s="95"/>
    </row>
    <row r="115" spans="2:8" ht="43.2">
      <c r="B115" s="100"/>
      <c r="C115" s="48" t="s">
        <v>87</v>
      </c>
      <c r="D115" s="35" t="s">
        <v>182</v>
      </c>
      <c r="E115" s="91" t="s">
        <v>261</v>
      </c>
      <c r="F115" s="47"/>
      <c r="G115" s="65"/>
      <c r="H115" s="95"/>
    </row>
    <row r="116" spans="2:8" ht="43.2">
      <c r="B116" s="100"/>
      <c r="C116" s="48" t="s">
        <v>88</v>
      </c>
      <c r="D116" s="35" t="s">
        <v>183</v>
      </c>
      <c r="E116" s="91" t="s">
        <v>261</v>
      </c>
      <c r="F116" s="47"/>
      <c r="G116" s="65"/>
      <c r="H116" s="95"/>
    </row>
    <row r="117" spans="2:8" ht="57.6">
      <c r="B117" s="100"/>
      <c r="C117" s="48" t="s">
        <v>89</v>
      </c>
      <c r="D117" s="35" t="s">
        <v>184</v>
      </c>
      <c r="E117" s="91" t="s">
        <v>261</v>
      </c>
      <c r="F117" s="47"/>
      <c r="G117" s="65"/>
      <c r="H117" s="95"/>
    </row>
    <row r="118" spans="2:8" ht="57.6">
      <c r="B118" s="100"/>
      <c r="C118" s="48" t="s">
        <v>90</v>
      </c>
      <c r="D118" s="35" t="s">
        <v>347</v>
      </c>
      <c r="E118" s="91" t="s">
        <v>261</v>
      </c>
      <c r="F118" s="47"/>
      <c r="G118" s="65"/>
      <c r="H118" s="95"/>
    </row>
    <row r="119" spans="2:8" ht="28.8">
      <c r="B119" s="100"/>
      <c r="C119" s="48" t="s">
        <v>91</v>
      </c>
      <c r="D119" s="35" t="s">
        <v>185</v>
      </c>
      <c r="E119" s="91" t="s">
        <v>261</v>
      </c>
      <c r="F119" s="47"/>
      <c r="G119" s="65"/>
      <c r="H119" s="95"/>
    </row>
    <row r="120" spans="2:8" ht="43.2">
      <c r="B120" s="100"/>
      <c r="C120" s="48" t="s">
        <v>92</v>
      </c>
      <c r="D120" s="35" t="s">
        <v>348</v>
      </c>
      <c r="E120" s="91" t="s">
        <v>261</v>
      </c>
      <c r="F120" s="47"/>
      <c r="G120" s="65"/>
      <c r="H120" s="95"/>
    </row>
    <row r="121" spans="2:8" ht="28.8">
      <c r="B121" s="100"/>
      <c r="C121" s="48" t="s">
        <v>93</v>
      </c>
      <c r="D121" s="34" t="s">
        <v>186</v>
      </c>
      <c r="E121" s="91" t="s">
        <v>261</v>
      </c>
      <c r="F121" s="47"/>
      <c r="G121" s="65"/>
      <c r="H121" s="95"/>
    </row>
    <row r="122" spans="2:8" ht="43.2">
      <c r="B122" s="100"/>
      <c r="C122" s="48" t="s">
        <v>94</v>
      </c>
      <c r="D122" s="35" t="s">
        <v>187</v>
      </c>
      <c r="E122" s="91" t="s">
        <v>260</v>
      </c>
      <c r="F122" s="47"/>
      <c r="G122" s="65"/>
      <c r="H122" s="95"/>
    </row>
    <row r="123" spans="2:8" ht="28.8">
      <c r="B123" s="100"/>
      <c r="C123" s="48" t="s">
        <v>197</v>
      </c>
      <c r="D123" s="35" t="s">
        <v>188</v>
      </c>
      <c r="E123" s="91" t="s">
        <v>260</v>
      </c>
      <c r="F123" s="47"/>
      <c r="G123" s="65"/>
      <c r="H123" s="95"/>
    </row>
    <row r="124" spans="2:8" ht="43.2">
      <c r="B124" s="100"/>
      <c r="C124" s="48" t="s">
        <v>95</v>
      </c>
      <c r="D124" s="35" t="s">
        <v>189</v>
      </c>
      <c r="E124" s="91" t="s">
        <v>261</v>
      </c>
      <c r="F124" s="47"/>
      <c r="G124" s="65"/>
      <c r="H124" s="95"/>
    </row>
    <row r="125" spans="2:8">
      <c r="B125" s="100"/>
      <c r="C125" s="117"/>
      <c r="D125" s="118"/>
      <c r="E125" s="118"/>
      <c r="F125" s="118"/>
      <c r="G125" s="24"/>
      <c r="H125" s="95"/>
    </row>
    <row r="126" spans="2:8">
      <c r="B126" s="100"/>
      <c r="C126" s="117"/>
      <c r="D126" s="118"/>
      <c r="E126" s="118"/>
      <c r="F126" s="118"/>
      <c r="G126" s="24"/>
      <c r="H126" s="95"/>
    </row>
    <row r="127" spans="2:8">
      <c r="B127" s="100"/>
      <c r="C127" s="117"/>
      <c r="D127" s="118"/>
      <c r="E127" s="118"/>
      <c r="F127" s="118"/>
      <c r="G127" s="24"/>
      <c r="H127" s="95"/>
    </row>
    <row r="128" spans="2:8" ht="15" thickBot="1">
      <c r="B128" s="119"/>
      <c r="C128" s="120"/>
      <c r="D128" s="121"/>
      <c r="E128" s="121"/>
      <c r="F128" s="121"/>
      <c r="G128" s="122"/>
      <c r="H128" s="123"/>
    </row>
  </sheetData>
  <sheetProtection sheet="1" objects="1" scenarios="1"/>
  <mergeCells count="7">
    <mergeCell ref="G85:G86"/>
    <mergeCell ref="F85:F86"/>
    <mergeCell ref="C10:D10"/>
    <mergeCell ref="C15:D15"/>
    <mergeCell ref="D85:D86"/>
    <mergeCell ref="C85:C86"/>
    <mergeCell ref="E85:E86"/>
  </mergeCells>
  <phoneticPr fontId="19" type="noConversion"/>
  <dataValidations count="3">
    <dataValidation type="list" allowBlank="1" showInputMessage="1" showErrorMessage="1" sqref="D7" xr:uid="{00000000-0002-0000-0300-000000000000}">
      <formula1>$K$9:$K$10</formula1>
    </dataValidation>
    <dataValidation type="list" allowBlank="1" showInputMessage="1" showErrorMessage="1" sqref="F21:F85 F87:F124" xr:uid="{00000000-0002-0000-0300-000002000000}">
      <formula1>$J$9:$J$11</formula1>
    </dataValidation>
    <dataValidation type="list" allowBlank="1" showInputMessage="1" showErrorMessage="1" sqref="E21:E124" xr:uid="{ADE246D9-A5A2-4C4D-8BB6-3915362BF796}">
      <formula1>$I$9:$I$10</formula1>
    </dataValidation>
  </dataValidations>
  <pageMargins left="0.7" right="0.7" top="0.75" bottom="0.75" header="0.3" footer="0.3"/>
  <pageSetup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70E20-9A8A-4512-AC93-50ADE9FF9AA8}">
  <sheetPr>
    <tabColor rgb="FF86205D"/>
    <pageSetUpPr fitToPage="1"/>
  </sheetPr>
  <dimension ref="B2:L57"/>
  <sheetViews>
    <sheetView topLeftCell="A20" zoomScale="80" zoomScaleNormal="80" zoomScaleSheetLayoutView="90" workbookViewId="0">
      <selection activeCell="Q20" sqref="Q20"/>
    </sheetView>
  </sheetViews>
  <sheetFormatPr defaultColWidth="9.21875" defaultRowHeight="14.4"/>
  <cols>
    <col min="1" max="1" width="8.77734375" style="17" customWidth="1"/>
    <col min="2" max="2" width="12.77734375" style="17" customWidth="1"/>
    <col min="3" max="3" width="15" style="21" bestFit="1" customWidth="1"/>
    <col min="4" max="4" width="86.33203125" style="16" customWidth="1"/>
    <col min="5" max="5" width="24" style="16" customWidth="1"/>
    <col min="6" max="6" width="30.5546875" style="16" customWidth="1"/>
    <col min="7" max="7" width="10.77734375" style="17" customWidth="1"/>
    <col min="8" max="8" width="5.5546875" style="17" customWidth="1"/>
    <col min="9" max="9" width="16.88671875" style="17" hidden="1" customWidth="1"/>
    <col min="10" max="10" width="14.77734375" style="17" hidden="1" customWidth="1"/>
    <col min="11" max="12" width="9.21875" style="17" hidden="1" customWidth="1"/>
    <col min="13" max="16384" width="9.21875" style="17"/>
  </cols>
  <sheetData>
    <row r="2" spans="2:11" ht="15" thickBot="1"/>
    <row r="3" spans="2:11" ht="67.95" customHeight="1">
      <c r="B3" s="109"/>
      <c r="C3" s="110"/>
      <c r="D3" s="111"/>
      <c r="E3" s="111"/>
      <c r="F3" s="111"/>
      <c r="G3" s="112"/>
      <c r="H3" s="113"/>
    </row>
    <row r="4" spans="2:11" ht="24" customHeight="1">
      <c r="B4" s="100"/>
      <c r="C4" s="124" t="s">
        <v>332</v>
      </c>
      <c r="D4" s="118"/>
      <c r="E4" s="118"/>
      <c r="F4" s="118"/>
      <c r="G4" s="24"/>
      <c r="H4" s="95"/>
    </row>
    <row r="5" spans="2:11" ht="24.45" customHeight="1">
      <c r="B5" s="100"/>
      <c r="C5" s="117"/>
      <c r="D5" s="118"/>
      <c r="E5" s="118"/>
      <c r="F5" s="118"/>
      <c r="G5" s="24"/>
      <c r="H5" s="95"/>
    </row>
    <row r="6" spans="2:11">
      <c r="B6" s="100"/>
      <c r="C6" s="133" t="s">
        <v>224</v>
      </c>
      <c r="D6" s="136">
        <f>'1. Pre-audit Information'!E4</f>
        <v>0</v>
      </c>
      <c r="E6" s="114"/>
      <c r="F6" s="114"/>
      <c r="G6" s="24"/>
      <c r="H6" s="95"/>
    </row>
    <row r="7" spans="2:11">
      <c r="B7" s="100"/>
      <c r="C7" s="115"/>
      <c r="D7" s="114"/>
      <c r="E7" s="114"/>
      <c r="F7" s="114"/>
      <c r="G7" s="24"/>
      <c r="H7" s="95"/>
      <c r="I7" s="18" t="s">
        <v>260</v>
      </c>
      <c r="J7" s="18" t="s">
        <v>101</v>
      </c>
      <c r="K7" s="18" t="s">
        <v>250</v>
      </c>
    </row>
    <row r="8" spans="2:11">
      <c r="B8" s="100"/>
      <c r="C8" s="157" t="s">
        <v>98</v>
      </c>
      <c r="D8" s="158"/>
      <c r="E8" s="10"/>
      <c r="F8" s="114"/>
      <c r="G8" s="24"/>
      <c r="H8" s="95"/>
      <c r="I8" s="19" t="s">
        <v>261</v>
      </c>
      <c r="J8" s="19" t="s">
        <v>275</v>
      </c>
      <c r="K8" s="19" t="s">
        <v>251</v>
      </c>
    </row>
    <row r="9" spans="2:11">
      <c r="B9" s="100"/>
      <c r="C9" s="11" t="s">
        <v>99</v>
      </c>
      <c r="D9" s="125">
        <f>COUNTIFS($E$19:$E$53,$I$7,$F$19:$F$53,J7)</f>
        <v>0</v>
      </c>
      <c r="E9" s="127" t="e">
        <f>D9/($D$9+$D$10)</f>
        <v>#DIV/0!</v>
      </c>
      <c r="F9" s="114"/>
      <c r="G9" s="24"/>
      <c r="H9" s="95"/>
      <c r="I9" s="20"/>
      <c r="J9" s="18" t="s">
        <v>3</v>
      </c>
    </row>
    <row r="10" spans="2:11">
      <c r="B10" s="100"/>
      <c r="C10" s="11" t="s">
        <v>276</v>
      </c>
      <c r="D10" s="125">
        <f>COUNTIFS($E$19:$E$53,$I$7,$F$19:$F$53,J8)</f>
        <v>0</v>
      </c>
      <c r="E10" s="127" t="e">
        <f>D10/($D$9+$D$10)</f>
        <v>#DIV/0!</v>
      </c>
      <c r="F10" s="114"/>
      <c r="G10" s="24"/>
      <c r="H10" s="95"/>
    </row>
    <row r="11" spans="2:11">
      <c r="B11" s="100"/>
      <c r="C11" s="12" t="s">
        <v>3</v>
      </c>
      <c r="D11" s="126">
        <f>COUNTIFS($E$19:$E$53,$I$7,$F$19:$F$53,J9)</f>
        <v>0</v>
      </c>
      <c r="E11" s="128" t="e">
        <f>D11/($D$9+$D$10+$D$11)</f>
        <v>#DIV/0!</v>
      </c>
      <c r="F11" s="114"/>
      <c r="G11" s="24"/>
      <c r="H11" s="95"/>
    </row>
    <row r="12" spans="2:11">
      <c r="B12" s="100"/>
      <c r="C12" s="115"/>
      <c r="D12" s="114"/>
      <c r="E12" s="108"/>
      <c r="F12" s="114"/>
      <c r="G12" s="24"/>
      <c r="H12" s="95"/>
    </row>
    <row r="13" spans="2:11">
      <c r="B13" s="100"/>
      <c r="C13" s="157" t="s">
        <v>100</v>
      </c>
      <c r="D13" s="158"/>
      <c r="E13" s="13"/>
      <c r="F13" s="114"/>
      <c r="G13" s="116"/>
      <c r="H13" s="95"/>
    </row>
    <row r="14" spans="2:11">
      <c r="B14" s="100"/>
      <c r="C14" s="11" t="s">
        <v>101</v>
      </c>
      <c r="D14" s="125">
        <f>COUNTIFS($E$19:$E$53,$I$8,$F$19:$F$53,J7)</f>
        <v>0</v>
      </c>
      <c r="E14" s="127" t="e">
        <f>D14/($D$14+$D$15)</f>
        <v>#DIV/0!</v>
      </c>
      <c r="F14" s="114"/>
      <c r="G14" s="24"/>
      <c r="H14" s="95"/>
    </row>
    <row r="15" spans="2:11">
      <c r="B15" s="100"/>
      <c r="C15" s="11" t="s">
        <v>276</v>
      </c>
      <c r="D15" s="125">
        <f>COUNTIFS($E$19:$E$53,$I$8,$F$19:$F$53,J8)</f>
        <v>0</v>
      </c>
      <c r="E15" s="127" t="e">
        <f>D15/($D$14+$D$15)</f>
        <v>#DIV/0!</v>
      </c>
      <c r="F15" s="114"/>
      <c r="G15" s="24"/>
      <c r="H15" s="95"/>
    </row>
    <row r="16" spans="2:11">
      <c r="B16" s="100"/>
      <c r="C16" s="12" t="s">
        <v>3</v>
      </c>
      <c r="D16" s="126">
        <f>COUNTIFS($E$19:$E$53,$I$8,$F$19:$F$53,J9)</f>
        <v>0</v>
      </c>
      <c r="E16" s="128" t="e">
        <f>D16/($D$14+$D$15+$D$16)</f>
        <v>#DIV/0!</v>
      </c>
      <c r="F16" s="114"/>
      <c r="G16" s="24"/>
      <c r="H16" s="95"/>
    </row>
    <row r="17" spans="2:8">
      <c r="B17" s="100"/>
      <c r="C17" s="115"/>
      <c r="D17" s="114"/>
      <c r="E17" s="114"/>
      <c r="F17" s="114"/>
      <c r="G17" s="24"/>
      <c r="H17" s="95"/>
    </row>
    <row r="18" spans="2:8" ht="18">
      <c r="B18" s="100"/>
      <c r="C18" s="14" t="s">
        <v>102</v>
      </c>
      <c r="D18" s="14" t="s">
        <v>274</v>
      </c>
      <c r="E18" s="14" t="s">
        <v>198</v>
      </c>
      <c r="F18" s="14" t="s">
        <v>199</v>
      </c>
      <c r="G18" s="24"/>
      <c r="H18" s="95"/>
    </row>
    <row r="19" spans="2:8" ht="43.2">
      <c r="B19" s="100"/>
      <c r="C19" s="52" t="s">
        <v>219</v>
      </c>
      <c r="D19" s="34" t="s">
        <v>294</v>
      </c>
      <c r="E19" s="91" t="s">
        <v>260</v>
      </c>
      <c r="F19" s="47"/>
      <c r="G19" s="80"/>
      <c r="H19" s="95"/>
    </row>
    <row r="20" spans="2:8" ht="201.6">
      <c r="B20" s="100"/>
      <c r="C20" s="52" t="s">
        <v>218</v>
      </c>
      <c r="D20" s="35" t="s">
        <v>295</v>
      </c>
      <c r="E20" s="91" t="s">
        <v>260</v>
      </c>
      <c r="F20" s="47"/>
      <c r="G20" s="80"/>
      <c r="H20" s="95"/>
    </row>
    <row r="21" spans="2:8" ht="72">
      <c r="B21" s="100"/>
      <c r="C21" s="52" t="s">
        <v>280</v>
      </c>
      <c r="D21" s="35" t="s">
        <v>296</v>
      </c>
      <c r="E21" s="91" t="s">
        <v>260</v>
      </c>
      <c r="F21" s="47"/>
      <c r="G21" s="80"/>
      <c r="H21" s="95"/>
    </row>
    <row r="22" spans="2:8" ht="409.6">
      <c r="B22" s="100"/>
      <c r="C22" s="52" t="s">
        <v>281</v>
      </c>
      <c r="D22" s="34" t="s">
        <v>297</v>
      </c>
      <c r="E22" s="91" t="s">
        <v>260</v>
      </c>
      <c r="F22" s="47"/>
      <c r="G22" s="80"/>
      <c r="H22" s="95"/>
    </row>
    <row r="23" spans="2:8" ht="43.2">
      <c r="B23" s="100"/>
      <c r="C23" s="52" t="s">
        <v>282</v>
      </c>
      <c r="D23" s="34" t="s">
        <v>298</v>
      </c>
      <c r="E23" s="91" t="s">
        <v>261</v>
      </c>
      <c r="F23" s="47"/>
      <c r="G23" s="80"/>
      <c r="H23" s="95"/>
    </row>
    <row r="24" spans="2:8" ht="187.2">
      <c r="B24" s="100"/>
      <c r="C24" s="52" t="s">
        <v>283</v>
      </c>
      <c r="D24" s="34" t="s">
        <v>299</v>
      </c>
      <c r="E24" s="91" t="s">
        <v>261</v>
      </c>
      <c r="F24" s="47"/>
      <c r="G24" s="80"/>
      <c r="H24" s="95"/>
    </row>
    <row r="25" spans="2:8" ht="57.6">
      <c r="B25" s="100"/>
      <c r="C25" s="52" t="s">
        <v>284</v>
      </c>
      <c r="D25" s="132" t="s">
        <v>300</v>
      </c>
      <c r="E25" s="91" t="s">
        <v>261</v>
      </c>
      <c r="F25" s="47"/>
      <c r="G25" s="80"/>
      <c r="H25" s="95"/>
    </row>
    <row r="26" spans="2:8" ht="86.4">
      <c r="B26" s="100"/>
      <c r="C26" s="52" t="s">
        <v>285</v>
      </c>
      <c r="D26" s="34" t="s">
        <v>301</v>
      </c>
      <c r="E26" s="91" t="s">
        <v>261</v>
      </c>
      <c r="F26" s="47"/>
      <c r="G26" s="80"/>
      <c r="H26" s="95"/>
    </row>
    <row r="27" spans="2:8" ht="57.6">
      <c r="B27" s="100"/>
      <c r="C27" s="52" t="s">
        <v>286</v>
      </c>
      <c r="D27" s="35" t="s">
        <v>302</v>
      </c>
      <c r="E27" s="91" t="s">
        <v>261</v>
      </c>
      <c r="F27" s="47"/>
      <c r="G27" s="80"/>
      <c r="H27" s="95"/>
    </row>
    <row r="28" spans="2:8" ht="86.4">
      <c r="B28" s="100"/>
      <c r="C28" s="52" t="s">
        <v>217</v>
      </c>
      <c r="D28" s="35" t="s">
        <v>303</v>
      </c>
      <c r="E28" s="91" t="s">
        <v>261</v>
      </c>
      <c r="F28" s="47"/>
      <c r="G28" s="80"/>
      <c r="H28" s="95"/>
    </row>
    <row r="29" spans="2:8" ht="28.8">
      <c r="B29" s="100"/>
      <c r="C29" s="52" t="s">
        <v>216</v>
      </c>
      <c r="D29" s="35" t="s">
        <v>304</v>
      </c>
      <c r="E29" s="91" t="s">
        <v>261</v>
      </c>
      <c r="F29" s="47"/>
      <c r="G29" s="80"/>
      <c r="H29" s="95"/>
    </row>
    <row r="30" spans="2:8" ht="86.4">
      <c r="B30" s="100"/>
      <c r="C30" s="52" t="s">
        <v>215</v>
      </c>
      <c r="D30" s="34" t="s">
        <v>305</v>
      </c>
      <c r="E30" s="91" t="s">
        <v>260</v>
      </c>
      <c r="F30" s="47"/>
      <c r="G30" s="80"/>
      <c r="H30" s="95"/>
    </row>
    <row r="31" spans="2:8" ht="43.2">
      <c r="B31" s="100"/>
      <c r="C31" s="52" t="s">
        <v>215</v>
      </c>
      <c r="D31" s="35" t="s">
        <v>306</v>
      </c>
      <c r="E31" s="91" t="s">
        <v>261</v>
      </c>
      <c r="F31" s="47"/>
      <c r="G31" s="80"/>
      <c r="H31" s="95"/>
    </row>
    <row r="32" spans="2:8" ht="57.6">
      <c r="B32" s="100"/>
      <c r="C32" s="52" t="s">
        <v>214</v>
      </c>
      <c r="D32" s="35" t="s">
        <v>307</v>
      </c>
      <c r="E32" s="91" t="s">
        <v>261</v>
      </c>
      <c r="F32" s="47"/>
      <c r="G32" s="80"/>
      <c r="H32" s="95"/>
    </row>
    <row r="33" spans="2:8" ht="43.2">
      <c r="B33" s="100"/>
      <c r="C33" s="53" t="s">
        <v>213</v>
      </c>
      <c r="D33" s="33" t="s">
        <v>308</v>
      </c>
      <c r="E33" s="91" t="s">
        <v>261</v>
      </c>
      <c r="F33" s="47"/>
      <c r="G33" s="80"/>
      <c r="H33" s="95"/>
    </row>
    <row r="34" spans="2:8" ht="43.2">
      <c r="B34" s="100"/>
      <c r="C34" s="52" t="s">
        <v>212</v>
      </c>
      <c r="D34" s="35" t="s">
        <v>309</v>
      </c>
      <c r="E34" s="91" t="s">
        <v>261</v>
      </c>
      <c r="F34" s="47"/>
      <c r="G34" s="80"/>
      <c r="H34" s="95"/>
    </row>
    <row r="35" spans="2:8" ht="34.049999999999997" customHeight="1">
      <c r="B35" s="100"/>
      <c r="C35" s="52" t="s">
        <v>211</v>
      </c>
      <c r="D35" s="34" t="s">
        <v>310</v>
      </c>
      <c r="E35" s="91" t="s">
        <v>261</v>
      </c>
      <c r="F35" s="47"/>
      <c r="G35" s="80"/>
      <c r="H35" s="95"/>
    </row>
    <row r="36" spans="2:8" ht="43.2">
      <c r="B36" s="100"/>
      <c r="C36" s="52" t="s">
        <v>287</v>
      </c>
      <c r="D36" s="34" t="s">
        <v>311</v>
      </c>
      <c r="E36" s="91" t="s">
        <v>261</v>
      </c>
      <c r="F36" s="47"/>
      <c r="G36" s="80"/>
      <c r="H36" s="95"/>
    </row>
    <row r="37" spans="2:8" ht="28.8">
      <c r="B37" s="100"/>
      <c r="C37" s="52" t="s">
        <v>288</v>
      </c>
      <c r="D37" s="34" t="s">
        <v>312</v>
      </c>
      <c r="E37" s="91" t="s">
        <v>261</v>
      </c>
      <c r="F37" s="47"/>
      <c r="G37" s="80"/>
      <c r="H37" s="95"/>
    </row>
    <row r="38" spans="2:8" ht="43.2">
      <c r="B38" s="100"/>
      <c r="C38" s="52" t="s">
        <v>289</v>
      </c>
      <c r="D38" s="34" t="s">
        <v>313</v>
      </c>
      <c r="E38" s="91" t="s">
        <v>261</v>
      </c>
      <c r="F38" s="47"/>
      <c r="G38" s="80"/>
      <c r="H38" s="95"/>
    </row>
    <row r="39" spans="2:8" ht="57.6">
      <c r="B39" s="100"/>
      <c r="C39" s="52" t="s">
        <v>290</v>
      </c>
      <c r="D39" s="34" t="s">
        <v>314</v>
      </c>
      <c r="E39" s="91" t="s">
        <v>261</v>
      </c>
      <c r="F39" s="47"/>
      <c r="G39" s="80"/>
      <c r="H39" s="95"/>
    </row>
    <row r="40" spans="2:8" ht="28.8">
      <c r="B40" s="100"/>
      <c r="C40" s="52" t="s">
        <v>210</v>
      </c>
      <c r="D40" s="34" t="s">
        <v>315</v>
      </c>
      <c r="E40" s="91" t="s">
        <v>261</v>
      </c>
      <c r="F40" s="47"/>
      <c r="G40" s="114"/>
      <c r="H40" s="95"/>
    </row>
    <row r="41" spans="2:8" ht="28.95" customHeight="1">
      <c r="B41" s="100"/>
      <c r="C41" s="52" t="s">
        <v>209</v>
      </c>
      <c r="D41" s="35" t="s">
        <v>316</v>
      </c>
      <c r="E41" s="91" t="s">
        <v>261</v>
      </c>
      <c r="F41" s="47"/>
      <c r="G41" s="114"/>
      <c r="H41" s="95"/>
    </row>
    <row r="42" spans="2:8" ht="28.95" customHeight="1">
      <c r="B42" s="100"/>
      <c r="C42" s="52" t="s">
        <v>208</v>
      </c>
      <c r="D42" s="35" t="s">
        <v>317</v>
      </c>
      <c r="E42" s="91" t="s">
        <v>261</v>
      </c>
      <c r="F42" s="47"/>
      <c r="G42" s="114"/>
      <c r="H42" s="95"/>
    </row>
    <row r="43" spans="2:8" ht="28.05" customHeight="1">
      <c r="B43" s="100"/>
      <c r="C43" s="52" t="s">
        <v>207</v>
      </c>
      <c r="D43" s="34" t="s">
        <v>318</v>
      </c>
      <c r="E43" s="91" t="s">
        <v>261</v>
      </c>
      <c r="F43" s="47"/>
      <c r="G43" s="114"/>
      <c r="H43" s="95"/>
    </row>
    <row r="44" spans="2:8" ht="25.95" customHeight="1">
      <c r="B44" s="100"/>
      <c r="C44" s="52" t="s">
        <v>206</v>
      </c>
      <c r="D44" s="34" t="s">
        <v>319</v>
      </c>
      <c r="E44" s="91" t="s">
        <v>261</v>
      </c>
      <c r="F44" s="47"/>
      <c r="G44" s="80"/>
      <c r="H44" s="95"/>
    </row>
    <row r="45" spans="2:8" ht="43.2">
      <c r="B45" s="100"/>
      <c r="C45" s="52" t="s">
        <v>205</v>
      </c>
      <c r="D45" s="35" t="s">
        <v>320</v>
      </c>
      <c r="E45" s="91" t="s">
        <v>261</v>
      </c>
      <c r="F45" s="47"/>
      <c r="G45" s="80"/>
      <c r="H45" s="95"/>
    </row>
    <row r="46" spans="2:8" ht="43.2">
      <c r="B46" s="100"/>
      <c r="C46" s="52" t="s">
        <v>204</v>
      </c>
      <c r="D46" s="35" t="s">
        <v>321</v>
      </c>
      <c r="E46" s="91" t="s">
        <v>261</v>
      </c>
      <c r="F46" s="47"/>
      <c r="G46" s="80"/>
      <c r="H46" s="95"/>
    </row>
    <row r="47" spans="2:8" ht="28.8">
      <c r="B47" s="100"/>
      <c r="C47" s="52" t="s">
        <v>203</v>
      </c>
      <c r="D47" s="35" t="s">
        <v>322</v>
      </c>
      <c r="E47" s="91" t="s">
        <v>261</v>
      </c>
      <c r="F47" s="47"/>
      <c r="G47" s="114"/>
      <c r="H47" s="95"/>
    </row>
    <row r="48" spans="2:8" ht="28.8">
      <c r="B48" s="100"/>
      <c r="C48" s="52" t="s">
        <v>202</v>
      </c>
      <c r="D48" s="35" t="s">
        <v>185</v>
      </c>
      <c r="E48" s="91" t="s">
        <v>261</v>
      </c>
      <c r="F48" s="47"/>
      <c r="G48" s="114"/>
      <c r="H48" s="95"/>
    </row>
    <row r="49" spans="2:8" ht="29.55" customHeight="1">
      <c r="B49" s="100"/>
      <c r="C49" s="52" t="s">
        <v>201</v>
      </c>
      <c r="D49" s="35" t="s">
        <v>323</v>
      </c>
      <c r="E49" s="91" t="s">
        <v>261</v>
      </c>
      <c r="F49" s="47"/>
      <c r="G49" s="114"/>
      <c r="H49" s="95"/>
    </row>
    <row r="50" spans="2:8" ht="33.450000000000003" customHeight="1">
      <c r="B50" s="100"/>
      <c r="C50" s="52" t="s">
        <v>200</v>
      </c>
      <c r="D50" s="35" t="s">
        <v>324</v>
      </c>
      <c r="E50" s="91" t="s">
        <v>261</v>
      </c>
      <c r="F50" s="47"/>
      <c r="G50" s="114"/>
      <c r="H50" s="95"/>
    </row>
    <row r="51" spans="2:8" ht="72">
      <c r="B51" s="100"/>
      <c r="C51" s="52" t="s">
        <v>291</v>
      </c>
      <c r="D51" s="35" t="s">
        <v>325</v>
      </c>
      <c r="E51" s="91" t="s">
        <v>260</v>
      </c>
      <c r="F51" s="47"/>
      <c r="G51" s="80"/>
      <c r="H51" s="95"/>
    </row>
    <row r="52" spans="2:8" ht="28.8">
      <c r="B52" s="100"/>
      <c r="C52" s="52" t="s">
        <v>292</v>
      </c>
      <c r="D52" s="34" t="s">
        <v>326</v>
      </c>
      <c r="E52" s="91" t="s">
        <v>261</v>
      </c>
      <c r="F52" s="47"/>
      <c r="G52" s="80"/>
      <c r="H52" s="95"/>
    </row>
    <row r="53" spans="2:8" ht="30" customHeight="1">
      <c r="B53" s="100"/>
      <c r="C53" s="52" t="s">
        <v>293</v>
      </c>
      <c r="D53" s="34" t="s">
        <v>327</v>
      </c>
      <c r="E53" s="91" t="s">
        <v>261</v>
      </c>
      <c r="F53" s="47"/>
      <c r="G53" s="80"/>
      <c r="H53" s="95"/>
    </row>
    <row r="54" spans="2:8">
      <c r="B54" s="100"/>
      <c r="C54" s="117"/>
      <c r="D54" s="118"/>
      <c r="E54" s="118"/>
      <c r="F54" s="118"/>
      <c r="G54" s="24"/>
      <c r="H54" s="95"/>
    </row>
    <row r="55" spans="2:8">
      <c r="B55" s="100"/>
      <c r="C55" s="117"/>
      <c r="D55" s="118"/>
      <c r="E55" s="118"/>
      <c r="F55" s="118"/>
      <c r="G55" s="24"/>
      <c r="H55" s="95"/>
    </row>
    <row r="56" spans="2:8">
      <c r="B56" s="100"/>
      <c r="C56" s="117"/>
      <c r="D56" s="118"/>
      <c r="E56" s="118"/>
      <c r="F56" s="118"/>
      <c r="G56" s="24"/>
      <c r="H56" s="95"/>
    </row>
    <row r="57" spans="2:8" ht="15" thickBot="1">
      <c r="B57" s="119"/>
      <c r="C57" s="120"/>
      <c r="D57" s="121"/>
      <c r="E57" s="121"/>
      <c r="F57" s="121"/>
      <c r="G57" s="122"/>
      <c r="H57" s="123"/>
    </row>
  </sheetData>
  <sheetProtection algorithmName="SHA-512" hashValue="SUh5BAgSFWbGH/vX69HLcbuRYgIZYzlsi4EAaqabL3J0k4iHib5JGeLYuhxwlgH1tmxA2p0FSH8zcKLkJ8Fr+Q==" saltValue="tkaopHnN4/DzgF1NDoVlaA==" spinCount="100000" sheet="1" objects="1" scenarios="1"/>
  <mergeCells count="2">
    <mergeCell ref="C8:D8"/>
    <mergeCell ref="C13:D13"/>
  </mergeCells>
  <dataValidations count="2">
    <dataValidation type="list" allowBlank="1" showInputMessage="1" showErrorMessage="1" sqref="F19:F53" xr:uid="{6723B5EA-5B1B-4AC0-9A2A-3E4856ED5A7F}">
      <formula1>$J$7:$J$9</formula1>
    </dataValidation>
    <dataValidation type="list" allowBlank="1" showInputMessage="1" showErrorMessage="1" sqref="E19:E53" xr:uid="{9EE2677D-CD27-482B-9506-B81C8E4D61B0}">
      <formula1>$I$7:$I$8</formula1>
    </dataValidation>
  </dataValidations>
  <pageMargins left="0.7" right="0.7" top="0.75" bottom="0.75" header="0.3" footer="0.3"/>
  <pageSetup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4276fdc-4c78-4f0c-af6d-3dfce5c868cb" xsi:nil="true"/>
    <lcf76f155ced4ddcb4097134ff3c332f xmlns="bd622607-26e2-49a9-956b-23fc4451b19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92533979EEDF9448C3E313908441C94" ma:contentTypeVersion="11" ma:contentTypeDescription="Create a new document." ma:contentTypeScope="" ma:versionID="3fa0d3d5387b369dced607287420acca">
  <xsd:schema xmlns:xsd="http://www.w3.org/2001/XMLSchema" xmlns:xs="http://www.w3.org/2001/XMLSchema" xmlns:p="http://schemas.microsoft.com/office/2006/metadata/properties" xmlns:ns2="bd622607-26e2-49a9-956b-23fc4451b192" xmlns:ns3="b4276fdc-4c78-4f0c-af6d-3dfce5c868cb" targetNamespace="http://schemas.microsoft.com/office/2006/metadata/properties" ma:root="true" ma:fieldsID="28133e3feae0d0f243d2a5cf20eb7273" ns2:_="" ns3:_="">
    <xsd:import namespace="bd622607-26e2-49a9-956b-23fc4451b192"/>
    <xsd:import namespace="b4276fdc-4c78-4f0c-af6d-3dfce5c868c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622607-26e2-49a9-956b-23fc4451b1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373de6d-d586-4143-b5ab-43bd5d6f4f8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276fdc-4c78-4f0c-af6d-3dfce5c868c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415efe1-5d8b-4d6a-94d8-d72e2d44a82d}" ma:internalName="TaxCatchAll" ma:showField="CatchAllData" ma:web="b4276fdc-4c78-4f0c-af6d-3dfce5c868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717373-FE8B-4D2F-8C9E-CA2B0635EDCB}">
  <ds:schemaRefs>
    <ds:schemaRef ds:uri="http://schemas.microsoft.com/sharepoint/v3/contenttype/forms"/>
  </ds:schemaRefs>
</ds:datastoreItem>
</file>

<file path=customXml/itemProps2.xml><?xml version="1.0" encoding="utf-8"?>
<ds:datastoreItem xmlns:ds="http://schemas.openxmlformats.org/officeDocument/2006/customXml" ds:itemID="{282ABDF1-1BD1-45D0-A682-B6C01C595673}">
  <ds:schemaRefs>
    <ds:schemaRef ds:uri="http://schemas.openxmlformats.org/package/2006/metadata/core-properties"/>
    <ds:schemaRef ds:uri="http://schemas.microsoft.com/office/2006/documentManagement/types"/>
    <ds:schemaRef ds:uri="http://purl.org/dc/elements/1.1/"/>
    <ds:schemaRef ds:uri="http://www.w3.org/XML/1998/namespace"/>
    <ds:schemaRef ds:uri="bd622607-26e2-49a9-956b-23fc4451b192"/>
    <ds:schemaRef ds:uri="http://purl.org/dc/terms/"/>
    <ds:schemaRef ds:uri="http://schemas.microsoft.com/office/infopath/2007/PartnerControls"/>
    <ds:schemaRef ds:uri="b4276fdc-4c78-4f0c-af6d-3dfce5c868cb"/>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527F970E-B19F-4F49-9CD7-DC2BB1081E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622607-26e2-49a9-956b-23fc4451b192"/>
    <ds:schemaRef ds:uri="b4276fdc-4c78-4f0c-af6d-3dfce5c868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Instructions</vt:lpstr>
      <vt:lpstr>1. Pre-audit Information</vt:lpstr>
      <vt:lpstr>2. RAIZ Program Cover Page</vt:lpstr>
      <vt:lpstr>3.1 RAIZ Sus. Standard Farm Mod</vt:lpstr>
      <vt:lpstr>3.2 Admin Cluster Module</vt:lpstr>
      <vt:lpstr>'1. Pre-audit Information'!Print_Area</vt:lpstr>
      <vt:lpstr>'2. RAIZ Program Cover Page'!Print_Area</vt:lpstr>
      <vt:lpstr>'3.1 RAIZ Sus. Standard Farm Mod'!Print_Area</vt:lpstr>
      <vt:lpstr>'3.2 Admin Cluster Module'!Print_Area</vt:lpstr>
    </vt:vector>
  </TitlesOfParts>
  <Manager/>
  <Company>Conservation International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Lorena Bustos</dc:creator>
  <cp:keywords/>
  <dc:description/>
  <cp:lastModifiedBy>Esteban Jaramillo</cp:lastModifiedBy>
  <cp:revision/>
  <dcterms:created xsi:type="dcterms:W3CDTF">2015-07-14T17:59:58Z</dcterms:created>
  <dcterms:modified xsi:type="dcterms:W3CDTF">2024-10-18T13:51:47Z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0x010100A92533979EEDF9448C3E313908441C94</vt:lpwstr>
  </property>
  <property fmtid="{D5CDD505-2E9C-101B-9397-08002B2CF9AE}" pid="3" name="MediaServiceImageTags">
    <vt:lpwstr/>
  </property>
</Properties>
</file>