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autoCompressPictures="0"/>
  <mc:AlternateContent xmlns:mc="http://schemas.openxmlformats.org/markup-compatibility/2006">
    <mc:Choice Requires="x15">
      <x15ac:absPath xmlns:x15ac="http://schemas.microsoft.com/office/spreadsheetml/2010/11/ac" url="https://westrockcoffeecompany.sharepoint.com/sites/RaizGCPApplication/Shared Documents/Raiz supporting documents/Program Data/"/>
    </mc:Choice>
  </mc:AlternateContent>
  <xr:revisionPtr revIDLastSave="13" documentId="8_{4F223128-E8F6-4639-9844-7EC53A1F24FF}" xr6:coauthVersionLast="47" xr6:coauthVersionMax="47" xr10:uidLastSave="{0D36AD0F-5F0F-46FF-973F-92A84B6E324A}"/>
  <bookViews>
    <workbookView xWindow="-28920" yWindow="1155" windowWidth="29040" windowHeight="15720" firstSheet="3" activeTab="4" xr2:uid="{00000000-000D-0000-FFFF-FFFF00000000}"/>
  </bookViews>
  <sheets>
    <sheet name="Source data" sheetId="3" state="hidden" r:id="rId1"/>
    <sheet name="Módulo - Finca 2020" sheetId="19" state="hidden" r:id="rId2"/>
    <sheet name="Módulo - Admin. Cluster 2020" sheetId="18" state="hidden" r:id="rId3"/>
    <sheet name="Summary" sheetId="22" r:id="rId4"/>
    <sheet name="Farm Module" sheetId="14" r:id="rId5"/>
    <sheet name="Edits" sheetId="20" state="hidden" r:id="rId6"/>
    <sheet name="Changes from 2019 to 2020" sheetId="17" state="hidden" r:id="rId7"/>
    <sheet name="Cluster Admin Module" sheetId="16" r:id="rId8"/>
  </sheets>
  <definedNames>
    <definedName name="_xlnm._FilterDatabase" localSheetId="7" hidden="1">'Cluster Admin Module'!$C$5:$H$43</definedName>
    <definedName name="_xlnm._FilterDatabase" localSheetId="4" hidden="1">'Farm Module'!$C$5:$I$112</definedName>
    <definedName name="_xlnm._FilterDatabase" localSheetId="2" hidden="1">'Módulo - Admin. Cluster 2020'!$A$3:$I$26</definedName>
    <definedName name="_xlnm._FilterDatabase" localSheetId="1" hidden="1">'Módulo - Finca 2020'!$A$3:$K$103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8" i="22" l="1"/>
  <c r="H47" i="22"/>
  <c r="H46" i="22"/>
  <c r="H45" i="22"/>
  <c r="H44" i="22"/>
  <c r="H43" i="22"/>
  <c r="H41" i="22"/>
  <c r="H40" i="22"/>
  <c r="H39" i="22"/>
  <c r="H38" i="22"/>
  <c r="H37" i="22"/>
  <c r="H35" i="22"/>
  <c r="H33" i="22"/>
  <c r="H34" i="22"/>
  <c r="G48" i="22"/>
  <c r="G47" i="22"/>
  <c r="G46" i="22"/>
  <c r="G45" i="22"/>
  <c r="G44" i="22"/>
  <c r="G43" i="22"/>
  <c r="G41" i="22"/>
  <c r="G40" i="22"/>
  <c r="G39" i="22"/>
  <c r="G38" i="22"/>
  <c r="G37" i="22"/>
  <c r="G35" i="22"/>
  <c r="G34" i="22"/>
  <c r="G33" i="22"/>
  <c r="H25" i="22"/>
  <c r="H24" i="22"/>
  <c r="H23" i="22"/>
  <c r="H22" i="22"/>
  <c r="H21" i="22"/>
  <c r="H19" i="22"/>
  <c r="G42" i="22" l="1"/>
  <c r="I47" i="22"/>
  <c r="H49" i="22"/>
  <c r="I48" i="22"/>
  <c r="H36" i="22"/>
  <c r="G49" i="22"/>
  <c r="I37" i="22"/>
  <c r="I46" i="22"/>
  <c r="I38" i="22"/>
  <c r="I44" i="22"/>
  <c r="I35" i="22"/>
  <c r="I45" i="22"/>
  <c r="I39" i="22"/>
  <c r="I40" i="22"/>
  <c r="G36" i="22"/>
  <c r="I41" i="22"/>
  <c r="I43" i="22"/>
  <c r="I34" i="22"/>
  <c r="H42" i="22"/>
  <c r="I33" i="22"/>
  <c r="H26" i="22"/>
  <c r="H18" i="22"/>
  <c r="H17" i="22"/>
  <c r="H16" i="22"/>
  <c r="H15" i="22"/>
  <c r="H14" i="22"/>
  <c r="H13" i="22"/>
  <c r="H12" i="22"/>
  <c r="G25" i="22"/>
  <c r="I25" i="22" s="1"/>
  <c r="G24" i="22"/>
  <c r="I24" i="22" s="1"/>
  <c r="G23" i="22"/>
  <c r="I23" i="22" s="1"/>
  <c r="G22" i="22"/>
  <c r="I22" i="22" s="1"/>
  <c r="G21" i="22"/>
  <c r="I21" i="22" s="1"/>
  <c r="G19" i="22"/>
  <c r="I19" i="22" s="1"/>
  <c r="G18" i="22"/>
  <c r="G17" i="22"/>
  <c r="G16" i="22"/>
  <c r="G15" i="22"/>
  <c r="G14" i="22"/>
  <c r="G13" i="22"/>
  <c r="G12" i="22"/>
  <c r="H10" i="22"/>
  <c r="H9" i="22"/>
  <c r="H8" i="22"/>
  <c r="H7" i="22"/>
  <c r="G10" i="22"/>
  <c r="G9" i="22"/>
  <c r="G8" i="22"/>
  <c r="G7" i="22"/>
  <c r="I36" i="22" l="1"/>
  <c r="G50" i="22"/>
  <c r="H50" i="22"/>
  <c r="I49" i="22"/>
  <c r="I42" i="22"/>
  <c r="I17" i="22"/>
  <c r="I18" i="22"/>
  <c r="I7" i="22"/>
  <c r="I13" i="22"/>
  <c r="I9" i="22"/>
  <c r="I14" i="22"/>
  <c r="I16" i="22"/>
  <c r="I15" i="22"/>
  <c r="G26" i="22"/>
  <c r="I26" i="22" s="1"/>
  <c r="H20" i="22"/>
  <c r="G20" i="22"/>
  <c r="I12" i="22"/>
  <c r="I10" i="22"/>
  <c r="I8" i="22"/>
  <c r="H11" i="22"/>
  <c r="G11" i="22"/>
  <c r="F4" i="17"/>
  <c r="E24" i="17"/>
  <c r="D24" i="17"/>
  <c r="F23" i="17"/>
  <c r="F22" i="17"/>
  <c r="F21" i="17"/>
  <c r="F20" i="17"/>
  <c r="F19" i="17"/>
  <c r="F18" i="17"/>
  <c r="E17" i="17"/>
  <c r="D17" i="17"/>
  <c r="F16" i="17"/>
  <c r="F15" i="17"/>
  <c r="F14" i="17"/>
  <c r="F13" i="17"/>
  <c r="F12" i="17"/>
  <c r="F11" i="17"/>
  <c r="F10" i="17"/>
  <c r="F9" i="17"/>
  <c r="E8" i="17"/>
  <c r="E25" i="17"/>
  <c r="D8" i="17"/>
  <c r="F7" i="17"/>
  <c r="F6" i="17"/>
  <c r="F5" i="17"/>
  <c r="D25" i="17"/>
  <c r="F17" i="17"/>
  <c r="F24" i="17"/>
  <c r="F8" i="17"/>
  <c r="F25" i="17"/>
  <c r="I50" i="22" l="1"/>
  <c r="G27" i="22"/>
  <c r="H27" i="22"/>
  <c r="I20" i="22"/>
  <c r="I11" i="22"/>
  <c r="I2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Esteban Jaramillo</author>
  </authors>
  <commentList>
    <comment ref="H87" authorId="0" shapeId="0" xr:uid="{C5A5769E-BB54-4A3D-A693-C7C23C3A2BC3}">
      <text>
        <r>
          <rPr>
            <b/>
            <sz val="9"/>
            <color indexed="81"/>
            <rFont val="Tahoma"/>
          </rPr>
          <t>Esteban Jaramillo:</t>
        </r>
        <r>
          <rPr>
            <sz val="9"/>
            <color indexed="81"/>
            <rFont val="Tahoma"/>
          </rPr>
          <t xml:space="preserve">
Producers are aware of water sources which are known or considered to be in critical stage or overused. If sources are in critical stage or overused, Producers engage with local stakeholders to coordinate conservation efforts.</t>
        </r>
      </text>
    </comment>
  </commentList>
</comments>
</file>

<file path=xl/sharedStrings.xml><?xml version="1.0" encoding="utf-8"?>
<sst xmlns="http://schemas.openxmlformats.org/spreadsheetml/2006/main" count="1490" uniqueCount="758">
  <si>
    <t>Scope</t>
  </si>
  <si>
    <t>Alcance</t>
  </si>
  <si>
    <t>Farm</t>
  </si>
  <si>
    <t>Finca</t>
  </si>
  <si>
    <t>Cluster administrator</t>
  </si>
  <si>
    <t>Administrador de cluster</t>
  </si>
  <si>
    <t>Farm &amp; Cluster administrator</t>
  </si>
  <si>
    <t>Finca &amp; Administrador de cluster</t>
  </si>
  <si>
    <t>Method of verification</t>
  </si>
  <si>
    <t>Tipo de verificación</t>
  </si>
  <si>
    <t>Interview (Community, Farm, Worker)</t>
  </si>
  <si>
    <t>Entrevista (Comunidad, Finca, Trabajador)</t>
  </si>
  <si>
    <t>Field Observation</t>
  </si>
  <si>
    <t>Observación de campo</t>
  </si>
  <si>
    <t>Infrastructure observation</t>
  </si>
  <si>
    <t>Observación de infraestructura</t>
  </si>
  <si>
    <t>Documentation</t>
  </si>
  <si>
    <t>Documentación</t>
  </si>
  <si>
    <t>Documentation &amp; Interview</t>
  </si>
  <si>
    <t>Documentación &amp; Entrevista</t>
  </si>
  <si>
    <t>Documentation &amp; Field observation</t>
  </si>
  <si>
    <t>Documentación &amp; Observación de campo</t>
  </si>
  <si>
    <t>Documentation &amp; Infrastructure observation</t>
  </si>
  <si>
    <t>Documentación &amp; Observación de infraestructura</t>
  </si>
  <si>
    <t>Documentation &amp; Field observation &amp; Infrastructure observation</t>
  </si>
  <si>
    <t>Documentación &amp; Observación de campo &amp; Observación de infraestructura</t>
  </si>
  <si>
    <t>Changes in Cluster administrator cluster</t>
  </si>
  <si>
    <t>Cambios en el administrator de cluster</t>
  </si>
  <si>
    <t>New indicator</t>
  </si>
  <si>
    <t>Indicador nuevo</t>
  </si>
  <si>
    <t>Duplicated &amp; edited from farm module</t>
  </si>
  <si>
    <t>Duplicado y editado del Módulo de finca</t>
  </si>
  <si>
    <t>Moved from farm module</t>
  </si>
  <si>
    <t>Transferido del Módulo de finca</t>
  </si>
  <si>
    <t>Changes in farm cluster</t>
  </si>
  <si>
    <t>Cambios en la finca</t>
  </si>
  <si>
    <t>No change</t>
  </si>
  <si>
    <t>Sin cambio</t>
  </si>
  <si>
    <t>Edits but not change in scope</t>
  </si>
  <si>
    <t>Ediciones sin cambio en el alcance</t>
  </si>
  <si>
    <t>RAIZ - S&amp;D Guidelines - Farm Module</t>
  </si>
  <si>
    <t>Version 5 - 2020</t>
  </si>
  <si>
    <t>Principio</t>
  </si>
  <si>
    <t>Sección</t>
  </si>
  <si>
    <r>
      <t xml:space="preserve">Código General # </t>
    </r>
    <r>
      <rPr>
        <b/>
        <sz val="12"/>
        <color rgb="FFC00000"/>
        <rFont val="Calibri (Body)_x0000_"/>
      </rPr>
      <t>(Como referencia a versiones anteriores)</t>
    </r>
  </si>
  <si>
    <r>
      <t xml:space="preserve">Indicador General </t>
    </r>
    <r>
      <rPr>
        <b/>
        <sz val="12"/>
        <color rgb="FFC00000"/>
        <rFont val="Calibri (Body)_x0000_"/>
      </rPr>
      <t>(Como referencia a versiones anteriores)</t>
    </r>
  </si>
  <si>
    <t>Código 
 2020</t>
  </si>
  <si>
    <t>Indicador Auditable</t>
  </si>
  <si>
    <t>Método de Verificación</t>
  </si>
  <si>
    <t>Cambios de versión 2019 a 2020</t>
  </si>
  <si>
    <t>SOCIAL</t>
  </si>
  <si>
    <t>Protección del trabajador | Asegurar que todos en nuestra cadena de valor sean tratados de forma justa y provistos con condiciones de salud y seguridad en el ambiente de trabajo.</t>
  </si>
  <si>
    <t>S.1 Derechos de los trabajadores</t>
  </si>
  <si>
    <t>S.1</t>
  </si>
  <si>
    <t>No a la discriminación en el trabajo (ILO 111)</t>
  </si>
  <si>
    <t>S.1.1</t>
  </si>
  <si>
    <t>El empleador no discrimina en sus políticas y procedimientos de contratación según raza, color, sexo, edad, religión, clase social, tendencias políticas , nacionalidad, afiliación sindical, orientación sexual, estado civil o cualquier otro motivo.</t>
  </si>
  <si>
    <t>S.2</t>
  </si>
  <si>
    <t>Empleo voluntario - no al trabajo forzado (ILO 29 &amp;105)</t>
  </si>
  <si>
    <t>S.1.2</t>
  </si>
  <si>
    <t>El empleado prohibe el uso de todo tipo de trabajo forzoso o involuntario, como el trabajo bajo contrato de cumplimiento forzoso, trabajo penitenciario, en régimen de servidumbre o tráfico ilegal de mano de obra.</t>
  </si>
  <si>
    <t>S.1.3</t>
  </si>
  <si>
    <t>El empleo es voluntario.</t>
  </si>
  <si>
    <t>S.1.4</t>
  </si>
  <si>
    <t>Los trabajadores no tienen que entregar sus papeles de identificación o el original de cualquier otro documento personal, o pagar algún depósito (bono o pago para ingresar), como una de las condiciones de empleo.</t>
  </si>
  <si>
    <t>S.1.5</t>
  </si>
  <si>
    <t>El ambiente de trabajo está libre de abuso físico, sexual y verbal.</t>
  </si>
  <si>
    <t>S.3</t>
  </si>
  <si>
    <t>Prevención del Abuso y Acoso Sexual</t>
  </si>
  <si>
    <t>S.1.6</t>
  </si>
  <si>
    <t>El empleador no promueve ni practica las peores formas de trabajo infantil según lo plasmado en el ILO 182. Peores formas de trabajo infantil incluyen la esclavitud infantil, prostitución infantil, actividades ilícitas, trabajos peligrosos que afecten la salud, seguridad o moral de los niños.</t>
  </si>
  <si>
    <t>S.4</t>
  </si>
  <si>
    <t>Peores formas de trabajo infantil (ILO 182)</t>
  </si>
  <si>
    <t>S.1.7</t>
  </si>
  <si>
    <t>El empleador no contrata directa o indirectamente ninguna persona menor de 15 años.</t>
  </si>
  <si>
    <t>S.5</t>
  </si>
  <si>
    <t xml:space="preserve">Edad mínima requerida (ILO 138) </t>
  </si>
  <si>
    <t>S.1.8</t>
  </si>
  <si>
    <t>La contratación de menores autorizados con edad igual o superior a los 15 años, se hace siguiendo todo lo estipulado por la ley incluyendo, pero sin limitarse a lo relativo al número de horas de trabajo, salarios, educación y condiciones de trabajo y no entra en conflicto o limita su acceso a la educación.</t>
  </si>
  <si>
    <t>S.1.9</t>
  </si>
  <si>
    <t>Cuando el empleo de los menores de entre 12 y 14 años de edad está permitido por la ley, el empleo sigue todos los requisitos legales, incluyendo pero no limitado a las horas de trabajo, salarios, educación, condiciones de trabajo y no entra en conflicto o limita su acceso a la educación.</t>
  </si>
  <si>
    <t>S.1.10</t>
  </si>
  <si>
    <t>Los trabajadores, sin ninguna distinción, tienen el derecho de constituir o unirse a  una asociación o comité de trabajadores, formada y dirigida por los empleados, independiente de la influencia de la gerencia.</t>
  </si>
  <si>
    <t>S.6</t>
  </si>
  <si>
    <t>Libertad de asociación (ILO 87)</t>
  </si>
  <si>
    <t>S.1.11</t>
  </si>
  <si>
    <t>Trabajadores y  organizaciones de trabajadores tienen el derecho de redactar sus estatutos y reglamentos administrativos, de elegir a sus representantes con plena libertad, de organizar su administración, actividades y programas libremente y sin injerencia.</t>
  </si>
  <si>
    <t>S.1.12</t>
  </si>
  <si>
    <t>La gerencia reconoce y documenta el derecho de los trabajadores a la organización y a la negociación colectiva, según lo estipulan las leyes nacionales y las obligaciones internacionales.</t>
  </si>
  <si>
    <t>S.7</t>
  </si>
  <si>
    <t>Negociación Colectiva (ILO 98)</t>
  </si>
  <si>
    <t>S.1.13</t>
  </si>
  <si>
    <t>Los trabajadores pueden ventilar sus quejas laborales con la gerencia o empleador sin temor a sufrir ninguna represalia.</t>
  </si>
  <si>
    <t>S.8</t>
  </si>
  <si>
    <t>Mecanismos de quejas para las comunidades y los trabajadores (consulta con las comunidades)</t>
  </si>
  <si>
    <t>S.1.14</t>
  </si>
  <si>
    <t>La finca cuenta con un mecanismo de quejas donde todas estas al igual que comentarios están disponibles publicamente.</t>
  </si>
  <si>
    <t>S.2 Salario de los trabajadores</t>
  </si>
  <si>
    <t>S.2.1</t>
  </si>
  <si>
    <t xml:space="preserve">Cualquier ambiente de trabajo con diez o más empleados permanentes (tiempo completo o parcial) mantienen nómina escrita o expediente salarial. </t>
  </si>
  <si>
    <t>S.9</t>
  </si>
  <si>
    <t>Términos de contratos de trabajo</t>
  </si>
  <si>
    <t>S.2.2</t>
  </si>
  <si>
    <t>Cualquier ambiente de trabajo con diez o más empleados permanentes (tiempo completo o parcial) cuentan con descripciones de los puestos de trabajo para cada empleado.</t>
  </si>
  <si>
    <t>S.2.3</t>
  </si>
  <si>
    <t>No se permite el uso continuo de contratos laborales a corto plazo, ni la práctica de despidos y recontrataciones de trabajadores como medio para evadir obligaciones legales relacionadas a los salarios y beneficios.</t>
  </si>
  <si>
    <t>S.2.4</t>
  </si>
  <si>
    <t>Todos los trabajadores reciben el pago de manera regular en efectivo o su equivalente (cheque, depósito directo) o a través de pagos en especie (p. ej. comida) si la ley lo permite.</t>
  </si>
  <si>
    <t>S.10</t>
  </si>
  <si>
    <t>Pago regular de salarios</t>
  </si>
  <si>
    <t>S.2.5</t>
  </si>
  <si>
    <t>Todos los trabajadores, permanentes o temporales deben recibir un contrato por escrito (los contratos verbales son permitidos; siempre y cuando se cumpla con los requisitos estipulados por la ley nacional en cada país). Se cuenta con políticas y procedimientos de pago documentados que garanticen el pago completo de los trabajadores en las fechas acordadas en el contrato de trabajo.</t>
  </si>
  <si>
    <t>S.2.6</t>
  </si>
  <si>
    <t>Todos los trabajadores permanentes y temporales tienen los mismos derechos y reciben el salario mínimo establecido en el país o en la región.</t>
  </si>
  <si>
    <t>S.11</t>
  </si>
  <si>
    <t>Salario mínimo</t>
  </si>
  <si>
    <t>S.2.7</t>
  </si>
  <si>
    <t>Si no se han establecido salarios mínimos para los trabajadores permanentes o temporales, todos los trabajadores reciben el salario estándar para la industria local.</t>
  </si>
  <si>
    <t>S.2.8</t>
  </si>
  <si>
    <t>El número máximo de horas de trabajo por semana no debe exceder de 48.</t>
  </si>
  <si>
    <t>S.12</t>
  </si>
  <si>
    <t>Horas Laborales</t>
  </si>
  <si>
    <t>S.2.9</t>
  </si>
  <si>
    <t>Los trabajadores tienen derecho a por lo menos a un día libre por cada período de siete días.</t>
  </si>
  <si>
    <t>S.2.10</t>
  </si>
  <si>
    <t>Se cuenta con una política de horas extras donde se afirma que el trabajo de horas extras es voluntario y el pago de esas horas extras cumple con la legislación nacional. Si el pago de horas extras no se ha establecido por la ley, se calcula a 150% del salario regular.</t>
  </si>
  <si>
    <t>S.13</t>
  </si>
  <si>
    <t>Política de horas extras</t>
  </si>
  <si>
    <t>S.2.11</t>
  </si>
  <si>
    <t>Si es necesario trabajar horas extra, esa necesidad se estipula claramente al momento de la contratación y se registra por escrito con la firma del empleado.</t>
  </si>
  <si>
    <t>S.2.12</t>
  </si>
  <si>
    <t>El empleador tiene un programa de vacaciones que cumple con la legislación aplicable. En las regiones donde estas leyes no están establecidas, el período libre anual para estos trabajadores es como mínimo diez días laborales al año.</t>
  </si>
  <si>
    <t>S.14</t>
  </si>
  <si>
    <t>Política de vacaciones (días libres)</t>
  </si>
  <si>
    <t>S.2.13</t>
  </si>
  <si>
    <t>Si los trabajadores no toman sus vacaciones anuales, el empleador puede permitir que el tiempo de vacaciones se acumule, o pagar el salario equivalente al tiempo acumulado según la escala de pago regular, según lo permita la ley.</t>
  </si>
  <si>
    <t xml:space="preserve">S.3 Condiciones laborales </t>
  </si>
  <si>
    <t>S.15</t>
  </si>
  <si>
    <t>Acceso a agua potable</t>
  </si>
  <si>
    <t>S.3.1</t>
  </si>
  <si>
    <t>Cualquier persona trabajando o viviendo en la finca, cualquier unidad de procesamiento o área administrativa, tiene acceso a agua potable. El agua debe de estar libre de microorganismos, sustancias químicas o radiactivas. Debe tener un color, olor y sabor aceptable según la definición de los parámetros de seguridad locales o en ausencia de ellas a través de los siguientes parámetros de la Organización Mundial de la Salud (OMS):
• E. Coli o bacterias coniformes termo-tolerantes - No detectable en ninguna muestra de 100ml
• Residuos de cloro u otro residuo de tratamientos - 0.2 a 0.5 mg/L
• Nitratos – Máximo de 10 mg/L como nitrato
• pH - 6.5 a 8.5
• Sodio - Máximo 20 mg/L
• Sulfatos - Máximo 250 mg/L
• Turbidez – Menor o igual a 5 UTN (Unidad de Turbidez Nefelométrica)
Los análisis de agua potable deben estar disponibles con una frecuencia anual y pueden ser provistos por el proveedor público de agua, el administrador del cluster o la finca. Fincas pequeñas y medianas pueden estar exentas de los reportes de potabilidad siempre y cuando demuestren que implementan tecnologías alternativas (avaladas por el administrador del cluster) para tratar agua para consumo humano y están capacitando a su personal y familias viviendo en la finca para asegurar que el agua ha sido purificada y que los productores conocen técnicas de purificación de agua. ----Potable water analysis must be available on an annual basis and might be provided by the public water supplier, the cluster administrator or the farm.</t>
  </si>
  <si>
    <t>S.16</t>
  </si>
  <si>
    <t>Vivienda adecuada para los trabajadores temporales y permanentes</t>
  </si>
  <si>
    <t>S.3.2</t>
  </si>
  <si>
    <t>Las viviendas proporcionadas por la finca para los trabajadores permanentes y temporales. Estas deben ser bien diseñadas, construidas y mantenidas para mantener condiciones óptimas de higiene, salud y seguridad.</t>
  </si>
  <si>
    <t>S.3.3</t>
  </si>
  <si>
    <t>Las viviendas de los trabajadores tienen zonas de amortiguamiento de un mínimo de 10 metros de separación de las áreas productivas y de las instalaciones de almacenamiento de agroquímicos para evitar lesiones o la exposición a sustancias agroquímicas de los trabajadores y sus familiares.</t>
  </si>
  <si>
    <t>S.17</t>
  </si>
  <si>
    <t>Acceso a instalaciones sanitarias en el trabajo</t>
  </si>
  <si>
    <t>S.3.4</t>
  </si>
  <si>
    <t>Los trabajadores tienen acceso fácil a instalaciones sanitarias y las mismas no tienen un efecto negativo en el medio ambiente local.</t>
  </si>
  <si>
    <t>S.18</t>
  </si>
  <si>
    <t>Acceso a atención médica</t>
  </si>
  <si>
    <t>S.3.5</t>
  </si>
  <si>
    <t>El empleador dispone de suficientes botiquines de primeros auxilios bien equipados y vigentes en el sitio.</t>
  </si>
  <si>
    <t>S.3.6</t>
  </si>
  <si>
    <t>El empleador cubre el costo de todos los servicios médicos asociados con lesiones, heridas o enfermedades causadas en el lugar de trabajo y documentadas en caso que no tengan la cobertura de otros programas o servicios.</t>
  </si>
  <si>
    <t>S.3.7</t>
  </si>
  <si>
    <t>El empleador cuenta con un plan de acceso a servicios médicos que incluye transporte o una persona capacitada en medicina (experto técnico) disponible en caso de una emergencia médica.</t>
  </si>
  <si>
    <t>S.19</t>
  </si>
  <si>
    <t xml:space="preserve">Acceso a educación </t>
  </si>
  <si>
    <t>S.3.8</t>
  </si>
  <si>
    <t>Los niños en edad escolar legal asisten a la escuela y no trabajan durante el horario escolar.</t>
  </si>
  <si>
    <t>S.3.9</t>
  </si>
  <si>
    <t>Si no hay acceso a la educación pública, los hijos de los trabajadores que viven en el sitio y que se encuentran en edad de asistir a la escuela, tienen acceso a educación, instalaciones y materiales que satisfacen las exigencias nacionales.</t>
  </si>
  <si>
    <t>S.4 Capacitación en Salud y Seguridad</t>
  </si>
  <si>
    <t>S.20</t>
  </si>
  <si>
    <t>Programa de servicios en salud ocupacional  (ILO 161)</t>
  </si>
  <si>
    <t>S.4.1</t>
  </si>
  <si>
    <t>Cualquier ambiente de trabajo (finca, instalaciones de procesamiento u oficinas administrativas) cuentan con un programa de salud y seguridad en el trabajo. El programa está documentado y estructurado con políticas, procedimientos, personal y recursos necesarios para alcanzar el objetivo de minimizar o eliminar los riesgos laborales de los trabajadores. El programa cumple con las leyes nacionales aplicables.</t>
  </si>
  <si>
    <t>S.21</t>
  </si>
  <si>
    <t>Ambiente de trabajo seguro (ILO 184)</t>
  </si>
  <si>
    <t>S.4.2</t>
  </si>
  <si>
    <t>Se implementa un programa de capacitación sobre salud y seguridad en el trabajo, a intervalos regulares, al menos una vez al año. La capacitación es gratuita para los empleados y se produce durante las horas regulares de trabajo.  Las capacitaciones se documentan incluyendo los instructores, los horarios y la asistencia. La capacitación comprende como mínimo: uso de equipo de protección, manejo seguro de materiales peligrosos, utilización de equipo y normas que se deben seguir con respecto a la seguridad y la higiene personal.</t>
  </si>
  <si>
    <t>S.4.3</t>
  </si>
  <si>
    <t>El empleador proporciona, sin costo alguno, equipo de protección personal (EPP) a todos los trabajadores que lo necesitan.
• Para las fincas: respiradores con filtros, gafas protectoras, botas de hule, guantes impermeables, trajes de protección impermeables.
• Para los beneficios secos: gafas protectoras, tapones para los oídos y mascarillas.</t>
  </si>
  <si>
    <t>S.4.4</t>
  </si>
  <si>
    <t>Los menores con autorización para trabajar y las mujeres embarazadas, tienen prohibido manipular o aplicar agroquímicos, manejar maquinaria pesada y/o levantar materiales pesados.</t>
  </si>
  <si>
    <t>S.4.5</t>
  </si>
  <si>
    <t>Fincas donde se aplica agroquímicos deben contar con duchas específicas para los trabajadores en contacto con sustancias peligrosas. Las áreas de almacenamiento de agroquímicos deben tener equipo de emergencias como duchas y lava ojos.</t>
  </si>
  <si>
    <t>S.4.6</t>
  </si>
  <si>
    <t>Cualquier unidad de procesamiento cuenta con un plan por escrito de evacuación en caso de emergencias o incendios actualizado cada año.</t>
  </si>
  <si>
    <t>AMBIENTAL</t>
  </si>
  <si>
    <t>Prácticas agrícolas sostanibles, seguras y rentables | Promover prácticas agrícolas que preserven y fortalezcan el capital natural.</t>
  </si>
  <si>
    <t>E.1 Protección del Suelo</t>
  </si>
  <si>
    <t>E.1</t>
  </si>
  <si>
    <t>Calidad de suelos</t>
  </si>
  <si>
    <t>E.1.1</t>
  </si>
  <si>
    <t>La finca cuenta con un programa de fertilización de suelos o cultivos basándose en las características y propiedades del suelo, muestreo y análisis de suelo o foliar y acompañado por la asesoría de un profesional competente. La información utilizada para el diseño del programa de fertilización puede ser de la finca o basada en información regional utilizada por el administrador del cluster u otro proveedor de servicios al dar la recomendación técnica. La complejidad de la documentación requerida (mapa, recomendación técnica) se basa en el tamaño de finca.</t>
  </si>
  <si>
    <t>E.2</t>
  </si>
  <si>
    <t>Conservación de suelos / Control de Erosión</t>
  </si>
  <si>
    <t>E.1.2</t>
  </si>
  <si>
    <t>La finca cuenta con un programa de prevención y control de erosión. El productor debe tener conocimiento y documentación (al menos un mapa) de las zonas identificadas de alto riesgo de erosión y las prácticas implementadas  que minimizan el riesgo de erosión y reducen la erosión existente.</t>
  </si>
  <si>
    <t>E.1.3</t>
  </si>
  <si>
    <t>Se han establecido líneas de contorno y/o terrazas a intervalos en todas las áreas productivas con pendiente superior al 20%.</t>
  </si>
  <si>
    <t>E.1.4</t>
  </si>
  <si>
    <t>Se han establecido barreras vivas en áreas productivas con pendientes superiores al 30%.</t>
  </si>
  <si>
    <t>E.1.5</t>
  </si>
  <si>
    <t>La finca debe usar y expandir el uso de coberturas verdes para reducir la erosión y mejorar la fertilidad del suelo.</t>
  </si>
  <si>
    <t>E.2 Conservación del Bosque</t>
  </si>
  <si>
    <t>E.3</t>
  </si>
  <si>
    <t>Conservación de los bosques (Protección de áreas valoradas como de alta conservación)</t>
  </si>
  <si>
    <t>E.2.1</t>
  </si>
  <si>
    <t>La finca ha llevado a cabo una evaluación para determinar la presencia de áreas de alto valor de conservación (áreas con una porción significativa de bosque intacto, con dosel de cobertura de bosque primario, con comunidades de flora y fauna escasas o raras, con elementos  importantes para el hábitat, con valores que resultan críticos para la conservación de las cuencas, o que son de importancia para la identidad cultural tradicional de la comunidad). Según el tamaño de la finca, la documentación de la finca puede variar de un mapa hasta un documento técnico.</t>
  </si>
  <si>
    <t>E.2.2</t>
  </si>
  <si>
    <t>Las áreas de alto valor de conservación están claramente identificadas, delimitadas, protegidas y manejadas para mantener sus alta prioridad de conservación.</t>
  </si>
  <si>
    <t>E.4</t>
  </si>
  <si>
    <t>Conversión de bosques en tierras productivas</t>
  </si>
  <si>
    <t>E.2.3</t>
  </si>
  <si>
    <t>A partir del año 2015, no hay conversión de bosque primario y secundario o algún otro ecosistema de alto valor en área de producción agrícola. Bosque primario es que no presenta indicaciones visibles de actividad humana y los procesos ecológicos no han tenido perturbaciones. Bosque secundario es el resultado de la regeneración después de algún disturbio mayor como agricultura o ganadería.</t>
  </si>
  <si>
    <t>E.3 Protección de la Biodiversidad</t>
  </si>
  <si>
    <t>E.5</t>
  </si>
  <si>
    <t>Reforestación</t>
  </si>
  <si>
    <t>E.3.1</t>
  </si>
  <si>
    <t>La finca indentifica y reforesta todas las áreas no aptas para actividades agrícolas y con potencial de reforestación; restaura ecosistemas naturales y mantiene área natural de bosque dentro de los sistemas agroforestales.</t>
  </si>
  <si>
    <t>E.3.2</t>
  </si>
  <si>
    <t>Fincas con cultivos agroforestales en áreas donde la cobertura vegetal natural original es bosque deben establecer y mantener un sistema agroforestal permanente distribuido homogéneamente en todas las plantaciones.</t>
  </si>
  <si>
    <t>E.3.3</t>
  </si>
  <si>
    <t>Áreas con riesgo de deslave o derrumbe (considerando laderas con pendiente igual o mayor a 60%) no se cultivan y son restauradas con vegetación nativa.</t>
  </si>
  <si>
    <t>E.6</t>
  </si>
  <si>
    <t>Corredores biológicos</t>
  </si>
  <si>
    <t>E.3.4</t>
  </si>
  <si>
    <t>La finca implementa un plan para mantener o restablecer la conectividad de los ecosistemas naturales dentro de sus límites teniendo en cuenta la conectividad de los hábitats a nivel del paisaje; por ejemplo a través de elementos como la vegetación nativa en las carreteras y a lo largo de las riberas de los ríos, establecimiento de árboles de sombra, cercas vivas y barreras vivas.</t>
  </si>
  <si>
    <t>E.3.5</t>
  </si>
  <si>
    <t>Los ecosistemas que proporcionan hábitats para la fauna que vive en la finca o que pasan a través de la finca durante la migración, deben ser protegidos y restaurados.</t>
  </si>
  <si>
    <t>E.7</t>
  </si>
  <si>
    <t>Protección de la Biodiversidad y Vida Silvestre</t>
  </si>
  <si>
    <t>E.3.6</t>
  </si>
  <si>
    <t>La finca conserva y promueve la conservación de vida silvestre y flora nativa. Se cuenta con documentación como lista de especies presentes y lista de especies amenazadas. Según el tamaño de la finca, la documentación puede variar en su grado de complejidad.</t>
  </si>
  <si>
    <t>E.3.7</t>
  </si>
  <si>
    <t>En la propiedad se prohíbe la caza de especies silvestres amenazadas o poco comunes y la recolección no autorizada de flora y fauna.</t>
  </si>
  <si>
    <t>E.3.8</t>
  </si>
  <si>
    <t>Se han adoptado medidas específicas para controlar la caza no autorizada, así como la recolección de flora y fauna (por ejemplo rótulos que indican que 'se prohíbe cazar' o 'se prohíbe el paso', portones, cercas, guardias, etc.).</t>
  </si>
  <si>
    <t>E.8</t>
  </si>
  <si>
    <t xml:space="preserve"> Sombra al cafetal</t>
  </si>
  <si>
    <t>E.3.9</t>
  </si>
  <si>
    <t>La finca implementa un plan de manejo de sombra que incluye: identificación de áreas con claros en la sombra, lotes donde la sombra es adecuada, planes para sustituir los árboles introducidos e invasivos por especies nativas, identificación de fuentes donde obtener las listas de árboles de sombra apropiados para el sitio, identificación de viveros para obtener los árboles de sombra y un cronograma de acciones establecido.</t>
  </si>
  <si>
    <t>E.3.10</t>
  </si>
  <si>
    <t>La finca implementa un plan de manejo de sombra de acuerdo con el cronograma establecido.</t>
  </si>
  <si>
    <t>E.3.11</t>
  </si>
  <si>
    <t>La finca cuenta con árboles de sombra siempre que sea compatible con las prácticas de producción de café local y a la vez tomando en cuenta la productividad.</t>
  </si>
  <si>
    <t>E.4 Uso de Agroquímicos</t>
  </si>
  <si>
    <t>E.9</t>
  </si>
  <si>
    <t>Manejo Integrado de Plagas (MIP)</t>
  </si>
  <si>
    <t>E.4.1</t>
  </si>
  <si>
    <t>La finca cuenta con un plan de Manejo Integrado de Plagas (MIP) que asegura el monitoreo de infestación de plagas, utiliza diferentes métodos de control (físico, cultural, biológico, y químico) y maneja registros de actividades.</t>
  </si>
  <si>
    <t>E.4.2</t>
  </si>
  <si>
    <t>Los pesticidas se aplican efectuando una aspersión localizada, con base en el tipo y severidad de la infestación y aplicados únicamente como última medida una vez que que han agotado medidas culturales.</t>
  </si>
  <si>
    <t>E.4.3</t>
  </si>
  <si>
    <t>La finca lleva un registro de la aplicación de pesticidas que especifica para cada pesticida: la fecha de aplicación, el nombre del producto, la formulación y la cantidad aplicada en el área de la finca.</t>
  </si>
  <si>
    <t>E.10</t>
  </si>
  <si>
    <t>Lista de productos químicos prohibidos</t>
  </si>
  <si>
    <t>E.4.4</t>
  </si>
  <si>
    <r>
      <t xml:space="preserve">La finca no utiliza pesticidas clasificados por la Organización Mundial de la Salud (OMS) como tipo 1A y 1B, el Anexo A de los Contaminantes Orgánicos Persistentes (POP) de la Convención de Estocolmo, y el Anexo III de la Convención de Rotterdam sobre el programa de Consentimiento Fundamentado Previo (PIC). </t>
    </r>
    <r>
      <rPr>
        <b/>
        <u/>
        <sz val="11"/>
        <color theme="1"/>
        <rFont val="Calibri (Body)"/>
      </rPr>
      <t>Ver Anexo A Directrices de S&amp;D– Lista de Químicos Peligrosos Prohibidos.</t>
    </r>
  </si>
  <si>
    <t>E.11</t>
  </si>
  <si>
    <t>Uso, almacenamiento y etiquetado de agroquímicos</t>
  </si>
  <si>
    <t>E.4.5</t>
  </si>
  <si>
    <t>Los agroquímicos almacenados tienen etiquetas del fabricante original y están claramente organizados y separados de acuerdo a toxicidad y modo de empleo.</t>
  </si>
  <si>
    <t>E.4.6</t>
  </si>
  <si>
    <t>Los agroquímicos se almacenan en un lugar seguro, con control de acceso y separado de productos alimenticios y áreas sociales y de vivienda.</t>
  </si>
  <si>
    <t>E.4.7</t>
  </si>
  <si>
    <t>Los contenedores de sustancias químicas vacíos se enjuagan y perforan o se tratan según lo estipulen las regulaciones locales. Se desechan de manera apropiada de modo que se evite su reutilización o que causen alguna lesión.</t>
  </si>
  <si>
    <t>E.4.8</t>
  </si>
  <si>
    <t>El equipo de aspersión se mantiene en buenas condiciones y después de cada aplicación se procede a su limpieza en el área de almacenamiento o mezcla de agroquímicos.</t>
  </si>
  <si>
    <t>E.4.9</t>
  </si>
  <si>
    <t>Los agroquímicos se desechan de manera que no contamine el medio ambiente.</t>
  </si>
  <si>
    <t>E.4.10</t>
  </si>
  <si>
    <t>La finca establece y mantiene las barreras de vegetación entre el cultivo y las áreas de la actividad humana , así como entre las áreas de producción y en los bordes de la vía pública o vias frecuentemente visitadas que atraviesan o  pasan  alrededor de la finca.</t>
  </si>
  <si>
    <t>E.12</t>
  </si>
  <si>
    <t>Reducción de tóxicos y agroquímicos a lo largo del tiempo</t>
  </si>
  <si>
    <t>E.4.11</t>
  </si>
  <si>
    <t xml:space="preserve">El uso de pesticidas se reduce al mínimo. Los efectos nocivos de los pesticidas y otros productos químicos utilizados deben ser reducidos al minimo para no comprometer la salud humana y el medio ambiente.  </t>
  </si>
  <si>
    <t>E.4.12</t>
  </si>
  <si>
    <t xml:space="preserve">Los fertilizantes son utilizado apropiadamente y el manejo de la materia orgánica está implementado. </t>
  </si>
  <si>
    <t>E.4.13</t>
  </si>
  <si>
    <t>La finca demuestra mediante inventarios de agroquímicos  y registros de su uso, que realiza la rotación de productos químicos.</t>
  </si>
  <si>
    <t>E.5 Protección del Agua</t>
  </si>
  <si>
    <t>E.13</t>
  </si>
  <si>
    <t>Manejo de recursos hídricos</t>
  </si>
  <si>
    <t>E.5.1</t>
  </si>
  <si>
    <t>La finca y cualquier unidad de procesamiento mantiene un inventario de las fuentes de agua superficiales y subterráneas que se encuentran en la propiedad e identificar su ubicación en un mapa. La fuentes de agua superficial y subterránea explotadas por la finca para uso agrícola, doméstico o de proceso, deben contar con las concesiones y permisos del ente legal respectivo.</t>
  </si>
  <si>
    <t>E.5.2</t>
  </si>
  <si>
    <t>La finca y cualquier unidad de procesamiento registra el volumen anual de agua provisto por dichas fuentes y el volumen de agua consumido por la finca. Se mantiene un registro del volumen de agua que se utiliza para despulpar, lavar y separar el café con el fin de darle seguimiento al agua que se utiliza en las actividades del beneficio, anotando el total por año y el volumen por Kg de café en fruto procesado. Si se utilizan métodos de irrigación mecánica (bombas, etc.), el consumo del agua utilizada se registra por escrito: litros por Kg de café oro y litros por hectárea.</t>
  </si>
  <si>
    <t>E.5.3</t>
  </si>
  <si>
    <t>La finca demuestra un entendimiento de las condiciones locales de agua o factores de estrés sobre este recurso natural y considera la optimización del uso del agua , por ejemplo, recolección de aguas pluviales (a través de los techos o suelo) , riego nocturno, monitoreo del sistema de riego para reducir al mínimo las fugas, etc.</t>
  </si>
  <si>
    <t>E.5.4</t>
  </si>
  <si>
    <t>Las zonas de amortiguamiento adyacentes a los cuerpos de agua deben ser plantadas, mantenidas o restauradas , preferiblemente con especies nativas.</t>
  </si>
  <si>
    <t>E.6 Manejo de Desechos</t>
  </si>
  <si>
    <t>E.14</t>
  </si>
  <si>
    <t>Manejo de aguas residuales / tratamiento / prevención de la contaminación</t>
  </si>
  <si>
    <t>E.6.1</t>
  </si>
  <si>
    <t>Las aguas residuales, incluyendo las del despulpado y lavado, se manejan según su origen y contenidos. Los sólidos deben ser separados y tratados de forma independiente.</t>
  </si>
  <si>
    <t>E.6.2</t>
  </si>
  <si>
    <r>
      <t>La finca y cualquier unidad de procesamiento no descargan aguas residuales industriales o domésticas en cuerpos de agua sin demostrar que la descarga cumple con los requerimientos legales y que las características físicas y bioquímicas no degradan el cuerpo receptor. Si el agua residual es descargada en un cuerpo de agua, se hacen análisis de agua en todos los puntos de descarga con una frecuencia regular durante las operaciones. La frecuencia de análisis depende de las regulaciones ambientales locales o nacionales. En la ausencia de normas o en el caso que sean más laxas, aplican los siguientes parámetros:</t>
    </r>
    <r>
      <rPr>
        <sz val="11"/>
        <color theme="1"/>
        <rFont val="Calibri (Body)"/>
      </rPr>
      <t xml:space="preserve">
• Demanda biológica de oxígeno - menos de 50mg/L or ppm
• Sólidos suspendidos totales - menos de 50mg/L or ppm
• Grasas y aceites - menos de 30mg/L
• pH - entre 6.0‐9.0
•Coliformes fecales - ausentes</t>
    </r>
  </si>
  <si>
    <t>E.15</t>
  </si>
  <si>
    <t>Manejo de desechos / tratamiento</t>
  </si>
  <si>
    <t>E.6.3</t>
  </si>
  <si>
    <t>Existe un programa de manejo integrado de desechos para los residuos que genera la finca y las unidades de procesamiento. El programa debe estar basado en los conceptos de reducción, rechazo, reutilización y reciclaje.</t>
  </si>
  <si>
    <t>E.6.4</t>
  </si>
  <si>
    <t>La basura que se genera en las viviendas e instalaciones que proporciona el empleador, se traslada ya sea a un botadero municipal o a un botadero situado al menos a 25 metros de cualquier vivienda.</t>
  </si>
  <si>
    <t>E.6.5</t>
  </si>
  <si>
    <t>Los sólidos de las pilas de sedimentación se recuperan para hacer abono (compost) y este material se utiliza en las fincas de café.</t>
  </si>
  <si>
    <t>E.7 Uso Eficiente de Energía</t>
  </si>
  <si>
    <t>E.16</t>
  </si>
  <si>
    <t>Uso eficiente de energía</t>
  </si>
  <si>
    <t>E.7.1</t>
  </si>
  <si>
    <t>La finca implementa plan para el uso eficiente de la energía que mide el consumo de energía y monitorea la reducción a lo largo del tiempo. El programa prioriza el uso de fuentes de energía como madera de poda (café, árboles de sombra, bosques manejados responsablemente), o de pergamino de café.</t>
  </si>
  <si>
    <t>E.7.2</t>
  </si>
  <si>
    <t>La finca registra el consumo de energía en sitio para las operaciones de procesamiento de café tanto el consumo anual total de energía como la cantidad de energía usada por kg de café oro. Debe cuantificar las fuentes de combustible (leña, pergamino, otro) que son usadas para secar el café, tanto total anual como por kg de café oro.</t>
  </si>
  <si>
    <t>E.17</t>
  </si>
  <si>
    <t>Uso de energía renovable</t>
  </si>
  <si>
    <t>E.7.3</t>
  </si>
  <si>
    <t xml:space="preserve">La operación del beneficio demuestra innovación en su abastecimiento de fuentes de energía con la producción y/o consumo de energía renovable o la compra de compensaciones de carbono, o ambas (ejemplo solar, eólica, hídrica, geotérmica, biomasa) en vez de utilizar cualquier tipo de fuente convencional disponible localmente. </t>
  </si>
  <si>
    <t>Clima | Generar conciencia acerca del cambio climático  y promover mejores sistemas de gestión para ayudar a los productores y comunidades a adaptarse a los retos del cambio climático. Trabajar por un compromiso a lo largo de la cadena de valor para mitigar y adaptarse a sus efectos.</t>
  </si>
  <si>
    <t>E.8 Cambio climático</t>
  </si>
  <si>
    <t>E.19</t>
  </si>
  <si>
    <t>Minimización del impacto del cambio climático en la producción de café</t>
  </si>
  <si>
    <t>E.8.1</t>
  </si>
  <si>
    <t>La finca ha desarrollado e implementa un plan escrito para minimizar el impacto del cambio climático en la producción del café.</t>
  </si>
  <si>
    <t>E.20</t>
  </si>
  <si>
    <t>Evaluación de impacto para nuevas áreas porductivas</t>
  </si>
  <si>
    <t>E.8.2</t>
  </si>
  <si>
    <t>Los posibles impactos sociales y ambientales de nuevas obras o actividades deben ser evaluados. Estos incluyen la expansión de las áreas de producción, la construcción o instalación de nueva infraestructura o cambios importantes en los sistemas de producción o procesamiento.</t>
  </si>
  <si>
    <t>ECONÓMICO</t>
  </si>
  <si>
    <t>Oferta segura | Desarrollar la capacidad para ofrecer una calidad consistente de café; motivar proveedores para mejorar capacidades dentro de la cadena de valor; y generar beneficios positivos para los productores, lo cual repercute en mejoras en la producción de café y las inversiones en la finca.</t>
  </si>
  <si>
    <t>ECON.1 Calidad asegurada</t>
  </si>
  <si>
    <t>ECON.3</t>
  </si>
  <si>
    <t>Política de calidad</t>
  </si>
  <si>
    <t>ECON.1.1</t>
  </si>
  <si>
    <t>El productor y los trabajadores comprenden los estándares y expectativas de calidad y reciben capacitación de mejores prácticas y los puntos de control para identificar y monitorear el efecto de las prácticas de cosecha y post-cosecha sobre la calidad del producto final.</t>
  </si>
  <si>
    <t>ECON.2 Mejora de finca</t>
  </si>
  <si>
    <t>ECON.4</t>
  </si>
  <si>
    <t>Productividad a largo plazo</t>
  </si>
  <si>
    <t>ECON.2.1</t>
  </si>
  <si>
    <t>La finca implementa un programa de poda para generar tejido nuevo y contribuir al incremento en la productividad y calidad de café en plantaciones con edades entre los 15 y 25 años. La finca debe seguir las recomendaciones técnicas del administrador del cluster aun cuando la exigencia de poda sea en plantaciones más jóvenes.</t>
  </si>
  <si>
    <t>ECON.2.2</t>
  </si>
  <si>
    <t>La finca implementa un plan de renovación basado en recomendaciones técnicas del administrador del cluster, enfocado en renovar al menos 15% del área cultivada de café con más de 25 años, y utilizando variedades que mantienen o mejoran la calidad del café.</t>
  </si>
  <si>
    <t>Transparencia y trazabilidad | Mejorar la trazabilidad para lograr la implementación exitosa de estos principios y asegurar la disponibilidad de información de mercado para los productores.</t>
  </si>
  <si>
    <t>ECON.3 Transparencia</t>
  </si>
  <si>
    <t>ECON.5</t>
  </si>
  <si>
    <t>Sistema de gestión ambiental, social y financiera</t>
  </si>
  <si>
    <t>ECON.3.1</t>
  </si>
  <si>
    <t>La finca debe contar con los procesos necesarios para el seguimiento, medición y análisis, incluyendo los reclamos de sus trabajadores o de otras personas o grupos, para evaluar el funcionamiento del sistema de gestión social y ambiental y el cumplimiento de las leyes y las normas de funcionamiento aplicables.</t>
  </si>
  <si>
    <t>ECON.6</t>
  </si>
  <si>
    <t>Información de mercado y análisis</t>
  </si>
  <si>
    <t>ECON.3.2</t>
  </si>
  <si>
    <t>El productor conoce el valor real de su café en el mercado y entiende conceptos básicos como costos de producción, ingreso neto, precio justo y rendimientos. Estos temas han sido abordados a través de visitas de asistencia técnica, ejercicios de análisis de costos o sesiones de capacitación grupal.</t>
  </si>
  <si>
    <t>ECON.3.3</t>
  </si>
  <si>
    <t>El productor tiene acceso a Información sobre el mercado global, sobreprecios y volúmenes vendidos por región y país.</t>
  </si>
  <si>
    <t>ECON.7</t>
  </si>
  <si>
    <t>Viabilidad económica / Eficiencia de producción</t>
  </si>
  <si>
    <t>ECON.3.4</t>
  </si>
  <si>
    <t>El productor tiene registros de los aspectos técnicos y financieros correspondientes a los rendimientos, el uso de los insumos y los precios pagados y recibidos. Los registros muestran una mejora de la eficiencia agrícola a través del tiempo.</t>
  </si>
  <si>
    <t>ECON.4 Trazabilidad</t>
  </si>
  <si>
    <t>ECON.8</t>
  </si>
  <si>
    <t>Sistema de trazabilidad</t>
  </si>
  <si>
    <t>ECON.4.1</t>
  </si>
  <si>
    <t>La finca adopta el sistema de trazabilidad del cluster. Fincas con segregación de lotes deben demostrar el funcionamiento del sistema de trazabilidad dentro de la finca. Tanto la administración del cluster como la finca, son responsables de la implementación exitosa de los conceptos de trazabilidad.</t>
  </si>
  <si>
    <t>ECON.4.2</t>
  </si>
  <si>
    <t>El productor y los trabajadores reciben capacitación periódica sobre trazabilidad y manejo de riesgos asociados. La capacitación debe bajar desde la administración del cluster hasta la finca.</t>
  </si>
  <si>
    <t>Integridad del negocio | Prácticas de abastecimiento que proveen los más altos niveles de aseguramiento a nuestros clientes.</t>
  </si>
  <si>
    <t>ECON.5 Integridad del negocio</t>
  </si>
  <si>
    <t>ECON.9</t>
  </si>
  <si>
    <t>Actividades inmorales y apoyo en la lucha contra el soborno</t>
  </si>
  <si>
    <t>ECON.5.1</t>
  </si>
  <si>
    <t>No es permitido la práctica de actividades y transacciones inmorales en las relaciones comerciales, según los convenios internacionales, leyes y prácticas nacionales. Los proveedores no practican ninguna forma de soborno, corrupción,  extorsión o malversación de fondos.</t>
  </si>
  <si>
    <t>RAIZ - S&amp;D Guidelines - Módulo de Administrador de Cluster</t>
  </si>
  <si>
    <t>Versión 5 - 2020</t>
  </si>
  <si>
    <t>Código 2020</t>
  </si>
  <si>
    <t>Sin Cambios de versión 2019 a 2020</t>
  </si>
  <si>
    <t>Condiciones laborales</t>
  </si>
  <si>
    <t>C.S.1</t>
  </si>
  <si>
    <t>El custer tiene un programa para promover el acceso a agua potable en todas las fincas del cluster. El programa considera el control de calidad del agua a través de análisis o alternativamente a través de la validación y promoción de tecnologías de bajo costo para la purificación del agua en las fincas.</t>
  </si>
  <si>
    <t>Capacitación en Salud y Seguridad</t>
  </si>
  <si>
    <t>C.S.2</t>
  </si>
  <si>
    <t>El cluster promueve un programa de salud y seguridad en el trabajo de acuerdo con la legislación nacional aplicable. El programa está documentado y estructurado con políticas, procedimientos, personal y recursos necesarios para alcanzar el objetivo de minimizar o eliminar los riesgos laborales de los trabajadores.</t>
  </si>
  <si>
    <t>Protección del Suelo</t>
  </si>
  <si>
    <t>C.E.1</t>
  </si>
  <si>
    <t>El cluster promueve un programa de fertilización de suelos o cultivos basándose en las características y propiedades del suelo, muestreo y análisis de suelo o foliar y acompañado por la asesoría de un profesional competente. La información utilizada para el diseño del programa de fertilización puede ser de la finca o basada en información regional utilizada por el administrador del cluster u otro proveedor de servicios al dar la recomendación técnica. La complejidad de la documentación requerida (mapa, recomendación técnica) se basa en el tamaño de finca.</t>
  </si>
  <si>
    <t>C.E.2</t>
  </si>
  <si>
    <t>El cluster promueve un programa de prevención y control de erosión, identificando práctices que minimizan el riesgo de erosión y reducen la erosión existente.</t>
  </si>
  <si>
    <t>Protección de la Biodiversidad</t>
  </si>
  <si>
    <t>C.E.3</t>
  </si>
  <si>
    <t>El cluster promueve un program para la conservación de vida silvestre y flora nativa, que identifica especies presentes y especies clasificadas como vulnerables, en peligro o amenazadas de acuerdo a la lista roja de UICN or fuentes locales de gobierno.</t>
  </si>
  <si>
    <t>Sombra al cafetal</t>
  </si>
  <si>
    <t>C.E.4</t>
  </si>
  <si>
    <t>El cluster promueve un programa de manejo de sombra que incluye: identificación de áreas con claros en la sombra, lotes donde la sombra es adecuada, planes para sustituir los árboles introducidos e invasivos por especies nativas, identificación de fuentes donde obtener las listas de árboles de sombra apropiados para el sitio, identificación de viveros para obtener los árboles de sombra y un cronograma de acciones establecido.</t>
  </si>
  <si>
    <t xml:space="preserve">Manejo de Desechos </t>
  </si>
  <si>
    <t>C.E.5</t>
  </si>
  <si>
    <t>El cluster promueve un program para el manejo de aguas residuales para asegurar el cumplimiento con los requisitos legales y que las características físicas y bioquímicas no degraden el cuerpo de agua receptor.</t>
  </si>
  <si>
    <t>Uso Eficiente de Energía</t>
  </si>
  <si>
    <t>C.E.6</t>
  </si>
  <si>
    <t>El cluster promueve un program para el uso eficiente de la energía que mide el consumo de energía y monitorea la reducción a lo largo del tiempo. El programa prioriza el uso de fuentes de energía como madera de poda (café, árboles de sombra o bosques manejados responsablemente) o de pergamino de café.</t>
  </si>
  <si>
    <t>Cambio climático</t>
  </si>
  <si>
    <t>E.18</t>
  </si>
  <si>
    <t xml:space="preserve">Iniciativa/política de carbono </t>
  </si>
  <si>
    <t>C.E.7</t>
  </si>
  <si>
    <t>El cluster promueve un programa para calcular y reducir las emisiones de gases de efecto invernadero a través del tiempo. La finca identifica sus fuentes principales de emisiones relacionadas como mínimo con: uso de nitrógeno como fertilizante, aplicación de pesticidas, uso de combustibles fósiles para la maquinaria  gas metano generado en los residuos y tratamiento de aguas residuales y la ganadería.</t>
  </si>
  <si>
    <t>Plan de mejora del Proveedor</t>
  </si>
  <si>
    <t>ECON.1</t>
  </si>
  <si>
    <t>Plan de sostenibilidad de largo plazo</t>
  </si>
  <si>
    <t>C.ECON.1</t>
  </si>
  <si>
    <t>El cluster cuenta con un programa de capacitación enfocado en la mejora continua y la sostenibilidad a largo plazo, cubriendo Buenas Prácticas Agrícolas, Buenas Prácticas de Manejo y aspectos de calidad. El programa debe venir desde la administración del cluster y verse reflejado a nivel de finca.</t>
  </si>
  <si>
    <t>C.ECON.2</t>
  </si>
  <si>
    <t>El cluster implementa programa de capacitación en sostenibilidad. La capacitación  es periódica y está documentada a través de registros de participación y temas tratados.</t>
  </si>
  <si>
    <t>ECON.2</t>
  </si>
  <si>
    <t>Acceso a servicios financieros (pago, crédito, ahorro, subsidios)</t>
  </si>
  <si>
    <t>C.ECON.3</t>
  </si>
  <si>
    <t>El cluster ejecuta una evaluación de necesidades de servicios de extensión.</t>
  </si>
  <si>
    <t>C.ECON.4</t>
  </si>
  <si>
    <t>El cluster facilita accesso a servicios de extensión, incluyendo el suministro adecuado de insumos y financiamiento.</t>
  </si>
  <si>
    <t>Calidad asegurada</t>
  </si>
  <si>
    <t>C.ECON.5</t>
  </si>
  <si>
    <t>El cluster implementa capacitación sobre estándares y expectativas de calidad, incluyendo mejores prácticas y los puntos de control para identificar y monitorear el efecto de las prácticas de cosecha y post-cosecha sobre la calidad del producto final.</t>
  </si>
  <si>
    <t xml:space="preserve">Mejora de finca  </t>
  </si>
  <si>
    <t>C.ECON.6</t>
  </si>
  <si>
    <t>El custer tiene un programa para promover la renovación de cafetales, considerando factores como la edad de las plantaciones, las condiciones actuales, los recursos y el tiempo para la implementación de las recomendaciones de manejo de cultivo.</t>
  </si>
  <si>
    <t>Transparencia</t>
  </si>
  <si>
    <t>C.ECON.7</t>
  </si>
  <si>
    <t>El cluster maneja conceptos como costo de producción, ingreso neto, precio justo y rendimiento a través de visitas de asistencia técnica, ejercicios de análisis de costos y sesiones de capacitación grupales. Estos temas han sido abordados a través de visitas de asistencia técnica, ejercicios de análisis de costos o sesiones de capacitación grupal.</t>
  </si>
  <si>
    <t>C.ECON.8</t>
  </si>
  <si>
    <t>El cluster facilita el acceso a Información sobre el mercado global, sobreprecios y volúmenes vendidos por región y país.</t>
  </si>
  <si>
    <t>Trazabilidad</t>
  </si>
  <si>
    <t>C.ECON.9</t>
  </si>
  <si>
    <t>El cluster implementa un sistema de trazabilidad para asegurar el flujo de producto desde la finca hasta el mercado.</t>
  </si>
  <si>
    <t>C.ECON.10</t>
  </si>
  <si>
    <t>El cluster provee capacitación en trazabilidad y manejo de riesgos asociados.</t>
  </si>
  <si>
    <t>Inversión del Premio</t>
  </si>
  <si>
    <t>Inversión del premio</t>
  </si>
  <si>
    <t>C.ECON.11</t>
  </si>
  <si>
    <t>Pagos del premio (en efectivo y en especies) va dirigido a productores activos en el cluster de S&amp;D. La áras de inversión son congruentes con las aprobadas en el formulario de inversión del premio.</t>
  </si>
  <si>
    <t xml:space="preserve"> </t>
  </si>
  <si>
    <t xml:space="preserve">Westrock Coffee Company employs its standard as a verification tool, enabling coffee suppliers to showcase adherence to best practices aligned with Westrock's standards. This is Version 6, launched in January 2024, comprised of two modules—one for Farms and another for Cluster Administrators encompassing a comprehensive scorecard featuring a total of 136 indicators, with 40 of those deemed mandatory indicators. </t>
  </si>
  <si>
    <t>RAIZ Sustainability Standard - Indicator Scorecard - Farm Module V6 2024</t>
  </si>
  <si>
    <t>Section</t>
  </si>
  <si>
    <t>Principle</t>
  </si>
  <si>
    <t>Objective</t>
  </si>
  <si>
    <t># of mandatory indicators</t>
  </si>
  <si>
    <t># of continuous improvement indicators</t>
  </si>
  <si>
    <t># of total indicators</t>
  </si>
  <si>
    <t>Social</t>
  </si>
  <si>
    <t>Worker protection</t>
  </si>
  <si>
    <t>Workers rights</t>
  </si>
  <si>
    <t>Worker pay</t>
  </si>
  <si>
    <t>Worker conditions</t>
  </si>
  <si>
    <t>Health and safety training</t>
  </si>
  <si>
    <t>Social subtotal</t>
  </si>
  <si>
    <t>Environmental</t>
  </si>
  <si>
    <t xml:space="preserve">Sustainable, safe, and profitable agricultural practices </t>
  </si>
  <si>
    <t>Soil protection</t>
  </si>
  <si>
    <t>Forest conservation</t>
  </si>
  <si>
    <t xml:space="preserve">Biodiversity protection </t>
  </si>
  <si>
    <t>Chemical usage</t>
  </si>
  <si>
    <t>Water protection</t>
  </si>
  <si>
    <t>Waste Management</t>
  </si>
  <si>
    <t>Climate</t>
  </si>
  <si>
    <t>Efficient Energy use</t>
  </si>
  <si>
    <t>Climate Change</t>
  </si>
  <si>
    <t>Environmental subtotal</t>
  </si>
  <si>
    <t>Economic</t>
  </si>
  <si>
    <t>Assured supply</t>
  </si>
  <si>
    <t>Assured Quality</t>
  </si>
  <si>
    <t xml:space="preserve">Farm Improvement  </t>
  </si>
  <si>
    <t>Transparency and traceability</t>
  </si>
  <si>
    <t>Transparency</t>
  </si>
  <si>
    <t xml:space="preserve">Traceability </t>
  </si>
  <si>
    <t>Business integrity</t>
  </si>
  <si>
    <t>Economic subtotal</t>
  </si>
  <si>
    <t>Total</t>
  </si>
  <si>
    <t>RAIZ Sustainability Standard - Indicator Scorecard - Cluster Administrator Module V6 2024</t>
  </si>
  <si>
    <t xml:space="preserve">Worker Protection </t>
  </si>
  <si>
    <t>Worker inclusion</t>
  </si>
  <si>
    <t>Sustainable, Safe, and Profitable Agricultural Practices</t>
  </si>
  <si>
    <t>Soil Protection</t>
  </si>
  <si>
    <t>Biodiversity Protection</t>
  </si>
  <si>
    <t xml:space="preserve">Waste Management </t>
  </si>
  <si>
    <t>Efficient Energy Use</t>
  </si>
  <si>
    <t xml:space="preserve">Climate </t>
  </si>
  <si>
    <t xml:space="preserve">Assured Supply </t>
  </si>
  <si>
    <t xml:space="preserve">Supplier Improvement Plan </t>
  </si>
  <si>
    <t>Premium investment</t>
  </si>
  <si>
    <t>RAIZ Sustainability Standard - Indicator Scorecard - Farm Module</t>
  </si>
  <si>
    <t>Version 6 - 2024</t>
  </si>
  <si>
    <t xml:space="preserve">Principle </t>
  </si>
  <si>
    <t xml:space="preserve">Core Indicator </t>
  </si>
  <si>
    <t>Type of indicator</t>
  </si>
  <si>
    <t>Code #</t>
  </si>
  <si>
    <t xml:space="preserve"> 2024 Indicator</t>
  </si>
  <si>
    <t xml:space="preserve">Worker Protection | Ensure everyone in our supply chain is treated fairly and provided with a safe and healthy work environment. </t>
  </si>
  <si>
    <t xml:space="preserve">S.1 Workers Rights </t>
  </si>
  <si>
    <t>No discrimination at work (ILO 111)</t>
  </si>
  <si>
    <t>Mandatory Indicator</t>
  </si>
  <si>
    <t>Employer does not allow discrimination in its labor and hiring practices procedures on the basis of  race, color, gender, age, religion, socioeconomic status, political inclinations, nationality, union affiliation, sexual orientation, marital status, and any other factor.</t>
  </si>
  <si>
    <t>Voluntary employment - no forced labor (ILO 29 &amp;105)</t>
  </si>
  <si>
    <t xml:space="preserve">Employer prohibits the presence and use of forced , bonded, indentured, involuntary, prison, and trafficked labor, as well as any form of slavery. Freedom of movement should always be allowed. </t>
  </si>
  <si>
    <t>Employment is voluntary.</t>
  </si>
  <si>
    <t>Workers are never asked to surrender their identity papers or other personal documents or pay fees, bonds or deposits as a condition of employment.</t>
  </si>
  <si>
    <t>No Sexual Harassment</t>
  </si>
  <si>
    <t>The workplace is free from physical, sexual, and verbal harassment and abuse.</t>
  </si>
  <si>
    <t>FPIC</t>
  </si>
  <si>
    <t>To uphold the rights of free prior and informed consent, farmer is aware of the requirements and benefits of participation in RAIZ and entered the program willingly.  Farmer acknowledges that participation is open and free from any form of coercion, that their rights have been respected in the engagement process, and that consent has been provided. Land and water rights acquisition is carried out with free, prior and informed consent of affected people with legal land use right including those who claim traditional land use right, especially indigenous people.</t>
  </si>
  <si>
    <t xml:space="preserve">Sexual Harassment Prevention </t>
  </si>
  <si>
    <t>Employer does not promote or practice worst forms of child labor as stated in ILO 182. Such worst form of child labor include child slavery, child prostitution, illicit activities, or any hazardous work which is likely to harm the health, safety or morals of children.</t>
  </si>
  <si>
    <t>Eligibility to work</t>
  </si>
  <si>
    <t>Workers must present valid documentation proving their eligibility to work in accordance with local laws and regulations</t>
  </si>
  <si>
    <t>Worst Forms Of Child Labor (ILO 182)</t>
  </si>
  <si>
    <t>The employer does not directly or indirectly employ full- or part-time workers under the age of 15.</t>
  </si>
  <si>
    <t>Workers younger than 18 are prohibited from conducting hazardous work or work that jeopardizes their development (ILO Convention 138 and 182).</t>
  </si>
  <si>
    <t xml:space="preserve">Minimum Age Requirement (ILO 138) </t>
  </si>
  <si>
    <t>Employment of authorized minors of age 15 or older follows all legal requirements, including, but not limited to work hours, wages, education, working conditions, and does not conflict with or limit their access to education.</t>
  </si>
  <si>
    <t>Where employment of minors between 12 and 14 years of age is permitted by law, employment follows all legal requirements, including, but not limited to work hours, wages, education, working conditions, and does not conflict with or limit their access to education.</t>
  </si>
  <si>
    <t>Freedom of association (ILO 87)</t>
  </si>
  <si>
    <t>All Workers without distinction whatsoever, have the right to establish and join organizations of their own choosing without management authorization.</t>
  </si>
  <si>
    <t>S.1.15</t>
  </si>
  <si>
    <t>All Workers and employee organizations shall have the right to draw up their constitutions and rules, to elect their representatives in full freedom, to organize their administration, activities and programs freely and without interference.</t>
  </si>
  <si>
    <t>S.1.16</t>
  </si>
  <si>
    <t>All workers have the right to organize and/or collectively bargain as allowed by national laws and international obligations. Management has policies in place to recognize this workers right. Such association or committee has been formed and is governed by the workers, independent of management influence except where prohibited by law.</t>
  </si>
  <si>
    <t>Collective Bargaining (ILO 98)</t>
  </si>
  <si>
    <t>S.1.17</t>
  </si>
  <si>
    <t>All Workers are able to communicate about workplace grievances with management or employer with no fear of reprisal.</t>
  </si>
  <si>
    <t xml:space="preserve">Grievance mechanisms for communities &amp; workers (consultation with communities) </t>
  </si>
  <si>
    <t>S.1.18</t>
  </si>
  <si>
    <t xml:space="preserve">All workers have access to a grievance mechanism where any complaint and comment can be anonymously submitted, in any language, and is openly accessible to workers including persons who cannot read or do not have access to the internet. Mechanisms can include clear pictorial signage, dedicated hotline, or a designated representative who can receive oral complaints among other approaches.  </t>
  </si>
  <si>
    <t xml:space="preserve">S.2 Worker Pay </t>
  </si>
  <si>
    <t xml:space="preserve">Terms of Labor Contracts </t>
  </si>
  <si>
    <t>Continuous Improvement Indicator</t>
  </si>
  <si>
    <t>Any workplace that has ten or more permanent employees, whether they work full-time, part-time, temporary/seasonal must keep an accurate and current payroll record in writing.</t>
  </si>
  <si>
    <t>Any working environment with ten or more full or part-time permanent employees have job descriptions on record for each employee.</t>
  </si>
  <si>
    <t xml:space="preserve">The use of repeated short-term contracts or firing and rehiring of workers just to avoid paying them fair wages and benefits is prohibited.
</t>
  </si>
  <si>
    <t xml:space="preserve">Workers receive their wages regularly and through legal tender or currency only. This includes cash, check, direct deposit, or in-kind payment (e.g. food, housing), as mutually agreed upon in advance between both parties of the exact terms. All payment related information must be disclosed before start of employment. </t>
  </si>
  <si>
    <t>Wage deductions for disciplinary reasons are prohibited. Previously agreed deductions such as loan payments, meals, or taxes are permitted only if an agreement is established between both parties.</t>
  </si>
  <si>
    <t xml:space="preserve">Timely payment of wages </t>
  </si>
  <si>
    <t xml:space="preserve">All workers, regardless of contract type/status (temporary, seasonal, permanent workers), should receive employment contracts written in their preferred language. Temporary employees may use oral contracts if allowed by local, national laws.
</t>
  </si>
  <si>
    <t xml:space="preserve">All workers despite gender and contract type/ status (temporary, seasons, permanent workers) receive equal rights and conditions regardless of  not only gender and status but also  are treated with equitable rights and conditions, and they are paid at least the minimum wage as set by national or regional standards and receive remuneration in accordance with their tasks and abilities while having equal work opportunities. </t>
  </si>
  <si>
    <t>Minimum wage</t>
  </si>
  <si>
    <t xml:space="preserve">If minimum wages for permanent or temporary workers have not been established, all workers are paid the local wage. If workers are paid by production, wages meet the nationally or regionally established minimum wage proportional to the number of hours worked.  Wages increase over time to reduce the gap with living wages </t>
  </si>
  <si>
    <t>All Workers must not exceed 48 hours of work per week to remain employed. If workers exceed 48 hours it must in a voluntary basis previously agreed  by the worker.</t>
  </si>
  <si>
    <t xml:space="preserve">Working Hours </t>
  </si>
  <si>
    <t>All Workers are entitled to at least one day off in every seven-day period.</t>
  </si>
  <si>
    <t>The workplace has an overtime policy that ensures this type of work is always voluntary, and the overtime pay provided meets national standards. If there are no specific legal requirements for overtime pay, overtime is calculated at 150% of the regular pay</t>
  </si>
  <si>
    <t>Overtime Policy</t>
  </si>
  <si>
    <t>If overtime work is required as part of the job, such requirements are clear at the time of hiring and recorded in writing and signed by the employee.</t>
  </si>
  <si>
    <t>Employer has an annual leave (vacation) program as required by law. If laws have not been established, annual leave for permanent workers is a minimum of ten working days per year (prorated in cases of less than one year of employment).</t>
  </si>
  <si>
    <t>Leave (Vacation) Policy</t>
  </si>
  <si>
    <t>S.2.14</t>
  </si>
  <si>
    <t xml:space="preserve">If workers don't use their annual leave, the employer can allow vacation time to accumulate or pay them for the unused time under the regular pay scale, where permissible by law. Employer is not allowed to take back vacation days. </t>
  </si>
  <si>
    <t xml:space="preserve">S.3 Worker Conditions </t>
  </si>
  <si>
    <t xml:space="preserve">Workers access to safe drinking water </t>
  </si>
  <si>
    <t xml:space="preserve">Any person working or living on the farm, any processing facility or administrative unit must have access to safely managed drinking water services. Water needs to be determined to be free from micro-organisms, chemical substances and radiological hazards, is of an acceptable color, odor and taste as defined by local safety parameters or in the absence of such by the following World Health Organization (WHO) parameters: 
• E. Coli or thermo-tolerant coliform bacteria - Not detectable in any 100-ml sample
• Chlorine residue or residue from other treatment disinfectants - 0.2 to 0.5 mg/L
• Nitrates - Maximum 10 mg/L as nitrates
• pH - 6.5 to 8.5
• Sodium - Maximum 20 mg/L
• Sulphates - Maximum 250 mg/L
• Turbidity - Less than or equal to 5 NTU (Nephelometric Turbidity Unit)
Potable water analysis must be available at the time of joining Raíz Sustainability and at least every three years thereafter and might be provided by the public water supplier, the cluster administrator or the farm. Annual testing is preferred. Farms can be exempt from providing water analysis if they demonstrate they are implementing technologies (endorsed by the cluster administrator) to treat water for human consumption and they are training its employees and families living on the farm to ensure that the water has been purified and that the farmers know about safe water handling techniques.  In the event of a documented complaint from a worker about water safety or cleanliness, the exceptions are no longer valid and a water test should be conducted immediately. </t>
  </si>
  <si>
    <t xml:space="preserve">Adequate  housing for permanent or temporary workers </t>
  </si>
  <si>
    <t>Housing provided for permanent and temporary workers is well-designed, built and maintained to foster good hygienic, health and safety conditions as per the recommendations of ILO Guidance on Workers’ Housing Recommendations No. 115.</t>
  </si>
  <si>
    <t>Worker housing has buffer zones, of 10 meters minimum width (or larger, if required by law), from any agricultural productive area and agrochemical storage facilities to prevent injury or agrochemical exposure to workers and their families.</t>
  </si>
  <si>
    <t>Workers access to sanitary facilities at work</t>
  </si>
  <si>
    <t xml:space="preserve">Workers have safe and convenient access to sanitary facilities that includes adequate hand washing stations with soap that do not contaminate the local environment. Sanitary facilities must have adequate locking mechanisms and where possible, sanitary facilities must be separated by gender. </t>
  </si>
  <si>
    <t>Access to medical care</t>
  </si>
  <si>
    <t>Employer provides a sufficient number of readily accessible, well-equipped and not expired on-site first aid kits.</t>
  </si>
  <si>
    <t>Employer pays for all medical costs associated with documented work‐related injuries and illnesses if not covered by other programs or services.</t>
  </si>
  <si>
    <t>Employer has a medical care plan which includes transportation, or a trained medical person (technical expert) is available in case of medical emergency.</t>
  </si>
  <si>
    <t xml:space="preserve">Access to Education </t>
  </si>
  <si>
    <t xml:space="preserve">Children of legal school age who either live on site or accompany family members who are working on site attend school and do not work during school hours. </t>
  </si>
  <si>
    <t>If access to public education does not exist, all school aged children  who live on-site have access to education, facilities and materials equal to national or regional requirements.</t>
  </si>
  <si>
    <t xml:space="preserve">S.4 Health and safety training </t>
  </si>
  <si>
    <t>Occupational Health Services Program (ILO 161)</t>
  </si>
  <si>
    <t>Farms must have an occupational health and safety program in compliance with applicable national laws. The program is documented and structured with policies, procedures, personnel and the resources necessary for reaching its objective of minimizing or eliminating workers’ occupational risks. Training priorities should include, all training related to occupational health for farm workers. Note: This is applicable to small farms as it is relevant, and implementation is feasible.</t>
  </si>
  <si>
    <t>Safe working environment (ILO 184)</t>
  </si>
  <si>
    <t xml:space="preserve">Health and safety training is provided to all employees during their working hours, free of charge and  once a year. This training is well-documented through records of instructors, agendas, and employee attendance. </t>
  </si>
  <si>
    <t>Health and safety training covers, at a minimum: use of protective equipment, safe handling of hazardous materials, operation of equipment and personal safety and hygiene.</t>
  </si>
  <si>
    <t>Employer provides appropriate Personal Protective Equipment (PPE) to all applicable workers at no cost. For farms: respirators with filters, goggles, rubber boots, water‐proof gloves, impermeable clothing, For dry mills: goggles, ear plugs, masks.</t>
  </si>
  <si>
    <t>Authorized minors and pregnant women are prohibited from handling or applying agrochemicals, operating heavy machinery and/or heavy lifting.</t>
  </si>
  <si>
    <t>S.4.7</t>
  </si>
  <si>
    <r>
      <t>All Farms where agrochemicals application occur must have specific showers with appropriate locking mechanisms for workers separated by gender handling hazardous materials. Agrochemicals storing buildings must have equipment for emergencies such as showers and eye wash facilities.</t>
    </r>
    <r>
      <rPr>
        <sz val="11"/>
        <color rgb="FFFF0000"/>
        <rFont val="Calibri"/>
        <family val="2"/>
        <scheme val="minor"/>
      </rPr>
      <t xml:space="preserve"> </t>
    </r>
  </si>
  <si>
    <t>S.4.8</t>
  </si>
  <si>
    <t>Employer provides sufficient, readily accessible fire extinguishing tools, which are regularly inspected and maintained.</t>
  </si>
  <si>
    <t>S.4.9</t>
  </si>
  <si>
    <t xml:space="preserve">Any processing facility has a documented fire and emergency evacuation plan that gets reviewed, updated and communicated annually to all workers. At a minimum it includes, emergency contact(s) and telephone number(s), evacuation procedures, and a clearly identified meeting point. </t>
  </si>
  <si>
    <t>ENVIRONMENTAL</t>
  </si>
  <si>
    <t>Sustainable, Safe, and Profitable Agricultural Practices | Promote agricultural practices that preserve and build natural capital</t>
  </si>
  <si>
    <t>E.1 Soil Protection</t>
  </si>
  <si>
    <t xml:space="preserve">Soil quality </t>
  </si>
  <si>
    <r>
      <t>Farm implements a soil and/or crop fertilization program based on soil characteristics and properties, periodic soil or foliage sampling and analysis and advice from a competent professional authority. Complexity of documentation (map, technical recommendation) to be provided is determined per farm size.</t>
    </r>
    <r>
      <rPr>
        <sz val="11"/>
        <color theme="1"/>
        <rFont val="Calibri"/>
        <family val="2"/>
        <scheme val="minor"/>
      </rPr>
      <t xml:space="preserve"> Fertilizer and input use is kept on records.</t>
    </r>
  </si>
  <si>
    <t>Soil conservation/erosion</t>
  </si>
  <si>
    <t>Farm executes a soil erosion prevention and control program. Farmer must have knowledge and documentation (at least a map) of identified high risk areas of erosion and implemented practices that minimize the risk of soil erosion and reduce existing erosion. Complexity of documentation (map, technical recommendation) to be provided is determined per farm size.</t>
  </si>
  <si>
    <t>Contour lines and/or bench terraces are established of productive area with slopes over 20%.</t>
  </si>
  <si>
    <t>Physical or live barriers are established on productive area with slopes over 30% to control for potential soil erosion and runoff.</t>
  </si>
  <si>
    <t>Farm must use and expand vegetative ground cover to reduce erosion and improve soil fertility.</t>
  </si>
  <si>
    <t>E.1.6</t>
  </si>
  <si>
    <t>Farms renovate their crop when needed according to age, disease or other causes, to maintain productivity. This includes replanting production area, gap filling and grafting.</t>
  </si>
  <si>
    <t xml:space="preserve">E.2 Forest Conservation </t>
  </si>
  <si>
    <t>Forest conservation (Protection of High Conservation Value Areas)</t>
  </si>
  <si>
    <t>Farm has made an assessment of areas of high conservation value (areas with significant intact forest, primary forest canopy cover, rare flora and fauna communities, important habitat elements, critical watershed values, importance to local communities’ traditional cultural identity) and commit to their protection. Areas of high conservation value are clearly mapped, protected, and managed to maintain their high conservation values. Areas that are assigned as legal reserve, conservation area or otherwise secured by law are protected.</t>
  </si>
  <si>
    <t>Forest conversion into production lands</t>
  </si>
  <si>
    <t xml:space="preserve">Farm shows that there is no conversion of primary and secondary forest or any other high value ecosystem to agricultural production sites since 2014. This includes: 
• Primary forests or areas of High Conservation Value present no clear visible indications of human activities and the ecological processes are not significantly disturbed. 
• No development of Secondary forests or High Carbon Stock forest areas as the result of regeneration after a major disturbance as agriculture or ranching. 
• No development on peatlands, regardless of depth, and the utilization of best management practices for existing commodity production on peatlands.
</t>
  </si>
  <si>
    <t xml:space="preserve">E.3 Biodiversity Protection </t>
  </si>
  <si>
    <t xml:space="preserve">Reforestation </t>
  </si>
  <si>
    <t>Farm identifies and reforest unsuitable areas for agriculture, restores natural ecosystems and keep homogeneous areas of natural forest in agroforestry systems.</t>
  </si>
  <si>
    <t>Farms with agroforestry crops located in areas where the original natural vegetative cover is forest must establish and maintain a permanent agroforestry system distributed homogenously throughout the plantations.</t>
  </si>
  <si>
    <t>Farm incorporates shade trees into coffee cultivation practices, aligning with local norms, and ensures they do not compromise the productivity of their coffee</t>
  </si>
  <si>
    <t>Areas in which the risk of landslides is very high (considering factors such as slope, soil, and including slopes greater than 60%) are not cultivated and are restored with native vegetation where possible.</t>
  </si>
  <si>
    <t>Ecological niches/corridors</t>
  </si>
  <si>
    <t xml:space="preserve">Farm implements a plan to maintain or restore the connectivity of natural ecosystems, within its boundaries, considering the connectivity of habitats at the landscape level; e.g. through elements such as native vegetation on roadsides and along water courses or river banks, shade trees, live fences and live barriers. </t>
  </si>
  <si>
    <t>Native trees are only removed when they constitute a human hazard or cause direct negative damage to the coffee production</t>
  </si>
  <si>
    <t>Ecosystems that provide habitats for wildlife living on the farm, or that pass through the farm during migration, must be protected and restored. Farm conserves and enhances wildlife and native flora. Farm provides documentation such as list of species and list of endangered species, but complexity of documentation is determined by farm size.</t>
  </si>
  <si>
    <t xml:space="preserve">Biodiversity and Wildlife Protection </t>
  </si>
  <si>
    <t>Hunting threatened or rare wildlife species and unauthorized collection of flora and fauna are not allowed on the property.</t>
  </si>
  <si>
    <t xml:space="preserve">There are specific implemented measures (e.g., 'no hunting' or 'no trespassing' signs, gates, fences, guards, etc.) to prevent unauthorized hunting and collection of flora and fauna. </t>
  </si>
  <si>
    <t xml:space="preserve">Usage of Shade Trees </t>
  </si>
  <si>
    <t>Farm implements a shade management program including identification of areas with gaps in shade, plots where shade is appropriate, plans for replacing invasive exotic/non‐native trees with native species, identified resources for appropriate shade tree lists, identified resources from which to source shade trees and a timeline for implementation.</t>
  </si>
  <si>
    <t>Farm is implementing the shade management plan according to the plan's timeline.</t>
  </si>
  <si>
    <t>E.4 Chemical Usage</t>
  </si>
  <si>
    <t>Integrated Pest Management (IPM)</t>
  </si>
  <si>
    <r>
      <t xml:space="preserve">Farm has an Integrated Pest Management (IPM) plan that ensures monitoring for pests populations, different types of control (physical, cultural, biologic and chemical), and control records. Note: Small farms are expected to demonstrate implementation of alternative/diverse pest control methods and not a documented formal plan in place.    </t>
    </r>
    <r>
      <rPr>
        <sz val="11"/>
        <color theme="1"/>
        <rFont val="Calibri"/>
        <family val="2"/>
        <scheme val="minor"/>
      </rPr>
      <t>Farmer and workers receive training that includes understanding best practices that are relevant locally.</t>
    </r>
  </si>
  <si>
    <t>Pesticides are used and dispossed appropriately and applied only on a spot‐application basis, depending on the type and severity of infestation. Pesticides are only applied as a last resort (after cultural and physical controls have failed), following agronomic recommendations and applicable legislation.</t>
  </si>
  <si>
    <t xml:space="preserve">Farm maintains records of pesticide application specifying the date, product, product formulation, quantity, and location or area of the farm for each pesticide application. </t>
  </si>
  <si>
    <t xml:space="preserve">Respect of a list of prohibited chemicals </t>
  </si>
  <si>
    <t xml:space="preserve">Farm does not use pesticides that are listed by the World Health Organization as Type 1A or 1B, Annex A of the Persistent Organic Pollutants (POP's) in the Stockholm Convention and in Annex III of Rotterdam Convention on Prior Informed Consent (PIC). See Appendix D Westrock_RAIZ Sustainability Program _ List of Banned Chemicals 2024 and follow the Phase-Out pesticides list from the Global Coffee Platform (Annex D). </t>
  </si>
  <si>
    <t>Agrochemical usage storage and labeling</t>
  </si>
  <si>
    <t>Agrochemicals that are stored have original manufacturer's labels and are clearly organized and separated according to toxicity and use. They are  stored in a locked place with controlled access and separate from food products and living and social areas. Farm demonstrates by comparative agrochemical inventories and use records that it rotates chemical products.</t>
  </si>
  <si>
    <t>Agrochemicals are stored in a locked place with controlled access and separate from food products and living and social areas.</t>
  </si>
  <si>
    <t>Empty chemical containers are rinsed and punctured, or treated as required by local regulations, and appropriately disposed of to prevent further use or injury.</t>
  </si>
  <si>
    <t>Spraying equipment is maintained in good working order and cleaned in the agrochemical storage areas after use.</t>
  </si>
  <si>
    <t>Residues of agrochemicals are disposed in a matter that does not contaminate the environment.</t>
  </si>
  <si>
    <t xml:space="preserve">Farm establishes and maintains vegetation barriers between the crop and areas of human occupation, as well as between production areas and on the edges of public or frequently traveled roads passing through or around the farm. </t>
  </si>
  <si>
    <t>E.5 Water Protection</t>
  </si>
  <si>
    <t>Water Resources Management</t>
  </si>
  <si>
    <t xml:space="preserve">Farm and any processing facility keeps an inventory and indicates on a map the surface and underground water sources found on the property, areas with risk of deforestation, production areas, forests, and buildings. Any source of surface or underground water exploited by the farm for agricultural, domestic or processing purposes must have the respective concessions and permits from the corresponding legal or environmental entity. Producers are aware of water sources which are known or considered to be in critical stage or overused. If sources are in critical stage or overused, Producers discontinue use of the source and/or engage with local stakeholders where available to coordinate conservation efforts to within economic reason for the Producer. </t>
  </si>
  <si>
    <t>Farm and any processing facility records the annual water volume provided by these sources and the amount of water consumed by the farm. The total volume of water used for pulping, washing, and sorting for coffee processing operations is tracked and recorded, documenting the annual total water used and volume per Kg of coffee cherry processed. If mechanical (pumps, etc.) irrigation is used, quantity of water used is tracked and recorded in writing: liters per Kg of green coffee and liters per hectare.</t>
  </si>
  <si>
    <t>The amount of water used (liters of water per Kg of coffee cherry processed) decreases over time.</t>
  </si>
  <si>
    <t xml:space="preserve">Management demonstrates an understanding of local water conditions or stress factors and has a plan for water consumption reduction, including techniques for optimizing water usage e.g. rainwater harvesting (via roofs or ground), irrigating at night, irrigation system monitoring to minimize leakage, water recirculation, etc. </t>
  </si>
  <si>
    <t>E.5.5</t>
  </si>
  <si>
    <t xml:space="preserve">Buffer zones adjacent to waterways must be planted, maintained or restored, preferably with native species. </t>
  </si>
  <si>
    <t xml:space="preserve">E.6 Waste Management </t>
  </si>
  <si>
    <t>There is an integrated waste management program for the wastes generated by the farm or processing unit. This must be based on the concepts of reducing, refusing, reusing and recycling. Note: Small farms are expected to demonstrate implementation of waste management methods and not a documented formal plan in place.</t>
  </si>
  <si>
    <t>All wastewater, including pulping and washing effluents, must be treated according to the origin and contents. Solids should be separated and treated separately from water. No industrial or domestic wastewater can be discharged into natural water bodies unless it complies with legal requirements and does not harm the receiving water body. If wastewater is discharged, regular tests are conducted at exit points according to local/national regulations, or, if absent, the following parameters must be met:
Biological oxygen demand: &lt;50 mg/L or ppm
Total suspended solids: &lt;50 mg/L or ppm
Grease and oils: &lt;30 mg/L
pH: 6.0‐9.0
Fecal coliforms: Absent</t>
  </si>
  <si>
    <t>Garbage from housing and facilities provided by employer is removed  either to municipal waste dump or to a waste site. Garbage sites are located at least 25 meters from  any worker housing and at least 100 meters from any water body.</t>
  </si>
  <si>
    <t>Farm has plan in place to recover organic material during processing to be utilized by farms during production.</t>
  </si>
  <si>
    <t>Climate | Raise awareness about climate change and foster best management practices to help farmers and communities to better adapt to the challenges of a changing climate and work towards a commitment across the supply chain to mitigating and adapting to its effects.</t>
  </si>
  <si>
    <t>E.7 Efficient Energy Use</t>
  </si>
  <si>
    <t>Efficient energy usage</t>
  </si>
  <si>
    <r>
      <rPr>
        <sz val="11"/>
        <color theme="1"/>
        <rFont val="Calibri"/>
        <family val="2"/>
        <scheme val="minor"/>
      </rPr>
      <t>Farms implements program for efficient energy use that measures energy consumption and tracks reduction over time. It prioritizes the use of fuel sources such as wood from pruning (coffee, shade trees, responsible managed forests) and coffee skin parchment.</t>
    </r>
  </si>
  <si>
    <r>
      <rPr>
        <sz val="11"/>
        <color theme="1"/>
        <rFont val="Calibri"/>
        <family val="2"/>
        <scheme val="minor"/>
      </rPr>
      <t>Farm records the amount of energy used on‐site for coffee processing operations (both the annual total energy used AND, quantify of energy used per Kg of green coffee processed). It must quantify and record sources of fuel (wood, parchment, other) that is used for drying coffee both annually and per kg of green coffee.</t>
    </r>
  </si>
  <si>
    <t>Use of renewable energies</t>
  </si>
  <si>
    <t xml:space="preserve">Milling operation demonstrates innovation in energy sourcing through either the on‐site production and/or consumption of renewable energy, or purchase of offsets, or both (e.g., solar, wind, water, geothermal, biomass) beyond any locally available conventional source. </t>
  </si>
  <si>
    <t>E.8 Climate Change</t>
  </si>
  <si>
    <t>Minimization of climate change impact on coffee production.</t>
  </si>
  <si>
    <t>Farm has developed and is implementing a written plan to minimize impact of climate change and extreme weather events on coffee production.</t>
  </si>
  <si>
    <t>Impact assessment policy for new production</t>
  </si>
  <si>
    <t>Farm has a program that evaluates the potential social and environmental impacts of new works or activities. These include the expansion of production areas, the construction or installation of new infrastructure, or major changes in production or processing systems.</t>
  </si>
  <si>
    <t>ECONOMIC</t>
  </si>
  <si>
    <t>Assured Supply | Develop capacity for consistent quality coffee; encourage suppliers to build capacity within the supply chain; and deliver meaningful economic benefit to producer partners, which encourages coffee production and ongoing farm investment</t>
  </si>
  <si>
    <t>ECON.1 Assured Quality</t>
  </si>
  <si>
    <t>Quality Policy</t>
  </si>
  <si>
    <t>Farmer and farm workers understand quality standards and expectations. Farmer and workers receive training that includes understanding best practices and control points for identifying and monitoring the effect of harvest and post-harvest practices on quality of the final product.</t>
  </si>
  <si>
    <t xml:space="preserve">ECON.2 Farm Improvement  </t>
  </si>
  <si>
    <t xml:space="preserve">Long Term Productivity </t>
  </si>
  <si>
    <t>Farm implements a coffee pruning program to promote new tissue generation in plantations with ages between 15 and 25 years. Farm is expected to follow technical recommendations from the cluster administration even if pruning is suggested in younger plantations.</t>
  </si>
  <si>
    <t>Farm implements a coffee renovation program based on technical recommendations from the cluster administrator and targeting to renovate at least 15% of the total area planted with coffee older than 25 years, and using coffee varieties that maintain or improve the coffee quality.</t>
  </si>
  <si>
    <t>Transparency and traceability | Enhance traceability to enable successful implementation of these principles and ensure availability of information for farmers understanding of the market</t>
  </si>
  <si>
    <t>ECON.3 Transparency</t>
  </si>
  <si>
    <t xml:space="preserve">Sound Environment, Social and Financial Management Systems </t>
  </si>
  <si>
    <t>Farm must have the necessary processes for follow up, measurement and analysis, including that of claims by workers or other persons or groups, to evaluate the functioning of the social and environmental management system and farm compliance with applicable laws and standards of operation.</t>
  </si>
  <si>
    <t>Market Data and Analysis</t>
  </si>
  <si>
    <t>Farmer knows the real market value of the coffee and understands concepts such as cost of production, net income, fair price,  yield,  income beyond coffeee production including off farm activities. The cluster administrator has addressed these topics on technical assistance visits, cost analysis exercises, or group training sessions.</t>
  </si>
  <si>
    <t>Aggregated market information on the average premiums paid and volumes sold per region and country is available to farmers.</t>
  </si>
  <si>
    <t>Economic Viability / Production efficiency</t>
  </si>
  <si>
    <t>Farmer has records of technical and financial aspects covering yields, use of inputs and prices paid and received (records include off farm activities beyond coffee production). Records show improvement of farm's efficiency over time</t>
  </si>
  <si>
    <t xml:space="preserve">ECON.4 Traceability </t>
  </si>
  <si>
    <t>Traceability system</t>
  </si>
  <si>
    <t>Farmer keeps copies of receipt up to 3 years from the sale of coffee that provides details on the buyer, quantity, date of sale, unit and price, including any deductions</t>
  </si>
  <si>
    <t>Farm follows traceability system implemented by the cluster. Farms with lot segregation should demonstrate internal traceability system in place. Both, cluster administration and farm are responsible for the successful implementation of the traceability concepts.</t>
  </si>
  <si>
    <t>ECON.4.3</t>
  </si>
  <si>
    <t>Farmer and workers receive regular training on traceability and associated risks management. Training must come from the cluster administration and must be reflected at farm level.</t>
  </si>
  <si>
    <t>Business integrity |Sourcing practices that provide highest levels of assurance to our customers and resonate with coffee drinkers</t>
  </si>
  <si>
    <t>ECON.5 Business integrity</t>
  </si>
  <si>
    <t>Immoral activities and anti-bribery awareness</t>
  </si>
  <si>
    <t>Immoral activities and transactions in business relations according to international covenants, national law and practices are not permitted. Farmers and suppliers shall not engage in any form of bribery, kickbacks, corruption, extortion or embezzlement.</t>
  </si>
  <si>
    <t>Edits from the previous version (2019 to 2020)</t>
  </si>
  <si>
    <t>Indicator deleted on former code Vs4</t>
  </si>
  <si>
    <t>All workers should provide proof of eligibility to work according to the country's laws and regulations.</t>
  </si>
  <si>
    <t>DELETED</t>
  </si>
  <si>
    <t>Cambios a la version anterior (2019 a 2020)</t>
  </si>
  <si>
    <t>Indicador eliminado del codigo Vs4</t>
  </si>
  <si>
    <t>Todos los trabajadores deben proporcionar prueba de elegibilidad para trabajar de acuerdo con las leyes y regulaciones del país.</t>
  </si>
  <si>
    <t>ELIMINADO PARA 2020</t>
  </si>
  <si>
    <t>Version 2020 - Farm module</t>
  </si>
  <si>
    <t>Cluster Module</t>
  </si>
  <si>
    <t>No Changes in Cluster Administrator Module</t>
  </si>
  <si>
    <t>Indicator deleted from 2019</t>
  </si>
  <si>
    <t>Health &amp; safety training</t>
  </si>
  <si>
    <t>Soil portection</t>
  </si>
  <si>
    <t>Biodiversity protection</t>
  </si>
  <si>
    <t>Waste management</t>
  </si>
  <si>
    <t>Efficient energy use</t>
  </si>
  <si>
    <t>Climate change</t>
  </si>
  <si>
    <t>Economics</t>
  </si>
  <si>
    <t>Supplier improvement plan</t>
  </si>
  <si>
    <t>Assured quality</t>
  </si>
  <si>
    <t>Farm improvement</t>
  </si>
  <si>
    <t>Traceability</t>
  </si>
  <si>
    <t>Ethical practices</t>
  </si>
  <si>
    <t>Economics subtotal</t>
  </si>
  <si>
    <t>RAIZ Sustainability Standard - Indicator Scorecard - Cluster Administrator Module</t>
  </si>
  <si>
    <t xml:space="preserve">Type of Indicator </t>
  </si>
  <si>
    <t>2024 Indicator</t>
  </si>
  <si>
    <t xml:space="preserve">Worker Conditions </t>
  </si>
  <si>
    <t>Cluster has a program to promote access to safe drinking water in all clusters' farms. It considers water quality control through analysis or in its place validation and promotion of low cost technologies to purify water in farms.</t>
  </si>
  <si>
    <t>Documentation &amp; Field Observation</t>
  </si>
  <si>
    <t>Cluster promotes and monitors a comprehensive training program designed to raise awareness and prevent child labor, forced labor, discrimination, workplace violence, and harassment for all workers. The program at a minimum should have the following elements:
The training program includes specific content on child labor, forced labor, discrimination, workplace violence, and harassment, with a focus on recognizing, preventing, and reporting these issues.
Trainings must be well documented, including subject matter, date of training, and who participate
Workers receive this training at regular intervals, with refresher courses scheduled as necessary to ensure ongoing awareness and understanding of these critical issues.
The training is available in multiple languages to accommodate the diverse workforce and is made accessible to all workers, including those with limited literacy or technology access.</t>
  </si>
  <si>
    <t>C.S.3</t>
  </si>
  <si>
    <t>Cluster manager guarantees free prior and informed consent by ensuring farmers; especially indigenous peoples, are consulted and provide consent for activities by 1) Conducting a consultation process to promote meaningful and inclusive participation by farmers who are eligible for RAIZ 2) providing clear and understandable information about the RAIZ program activities, benefits and requirements, 3) develop and implement a process to document engagement and to obtain consent</t>
  </si>
  <si>
    <t>C.S.4</t>
  </si>
  <si>
    <t xml:space="preserve">Cluster establishes an effective grievance mechanism to address complaints related to the farm's business activities. At a minimum, the grievance mechanism must encompass the following essential elements:
Grievance Committee: A designated grievance committee is formed, comprising diverse stakeholders to ensure impartiality.
Accessibility and Inclusivity: The grievance mechanism is designed to be accessible via designated phone line, phone number that can receive tests or whatsap messages, audio messages or written form to all individuals, including those who may not have internet access, by allowing submissions in multiple languages.
Anonymity and Confidentiality: The mechanism accepts anonymous grievances, ensuring complete confidentiality. It has safeguards in place to protect the identity of the submitters.
Remediation of Human and Labor Rights Grievances: The grievance mechanism is designed to address and rectify human and labor rights grievances promptly. The cluster commits to taking actions to prevent future grievances of this nature.
Documentation and Transparency: All grievances and subsequent actions are thoroughly documented. The cluster is committed to sharing this information with the affected parties within a reasonable timeframe, ensuring transparency and accountability.
Protection of Submitters: Submitters of grievances are protected against any form of retaliation, including but not limited to employment termination, retribution, or threats, as a consequence of utilizing the grievance mechanism.
Regular Monitoring and Reporting: The cluster management regularly monitors the grievance mechanism's effectiveness and provides periodic reports on its performance and the resolution of grievances.
</t>
  </si>
  <si>
    <t>Worker Inclusion</t>
  </si>
  <si>
    <t>C.S.5</t>
  </si>
  <si>
    <t>Cluster offers a program that promotes equitable access to female farmers on services and capacity building activities, considering social or demographic restrictions such as the location or the time of the activities, allowing female farmers and female workers to participate.</t>
  </si>
  <si>
    <t>C.S.6</t>
  </si>
  <si>
    <t>At a minimum, cluster management program for gender inclusion should include the following measures: 
Clear Gender Inclusion Policy: A well-documented and publicly available gender inclusion policy is in place, outlining the cluster's commitment to promoting gender equality, women's empowerment, and diversity.
Gender Equality Committee: A dedicated gender equality committee is established, comprising both men and women, with clear responsibilities for planning, implementing, monitoring, and evaluating measures to advance gender equality within the cluster.
Measurable Goals: The cluster sets specific, measurable, and time-bound goals for promoting gender equality and regularly reports on progress toward achieving these goals.</t>
  </si>
  <si>
    <t>C.S.7</t>
  </si>
  <si>
    <t>Cluster conducts an assessment annually that measures the gap between women and men in its operations and in its RAIZ service delivery model by using the Gender Equity Index Tool or its equivalent and identifies at least one gap per year for which measurable improvements should be made before the next cluster audit.</t>
  </si>
  <si>
    <t>C.S.8</t>
  </si>
  <si>
    <t>Cluster has a program that promotes the participation and development of young persons (&lt; 35 years) in farming and management activities. At a minimum the program will be able to: 
Motivate their involvement in farming activities
Support their skills development, including literacy and numeracy skills
Encourage their participation in training and in decision making
Equips them with farm and/or business management skills</t>
  </si>
  <si>
    <t xml:space="preserve">Health and safety training </t>
  </si>
  <si>
    <t>C.S.9</t>
  </si>
  <si>
    <r>
      <rPr>
        <sz val="11"/>
        <color theme="1"/>
        <rFont val="Calibri"/>
        <family val="2"/>
        <scheme val="minor"/>
      </rPr>
      <t>Cluster promotes an occupational health and safety program in compliance with applicable national laws. The program is documented and structured with policies, procedures, personnel and the resources necessary for reaching its objective  of minimizing or eliminating workers’ occupational risks. Training priorities should include, all training related to occupational health for farmers.</t>
    </r>
  </si>
  <si>
    <t>Sustainable, Safe, and Profitable Agricultural Practices | Promote agricultural practices that preserve and build natural capital.</t>
  </si>
  <si>
    <t>Cluster promotes a soil or crop fertilization program based on soil characteristics and properties, periodic soil or foliage sampling and analysis and advice from a competent professional authority, and adapted to the clusters' farms profile. The data used for designing the fertilization program might be from the farm itself or based on regional analysis used by the cluster administrator or any service provider when providing technical recommendation. Complexity of documentation (map, technical recommendation) to be provided is determined per farm size.</t>
  </si>
  <si>
    <t>Cluster promotes a soil erosion prevention and control program, identifying practices that minimize the risk of soil erosion and reduce existing erosion.</t>
  </si>
  <si>
    <t>Cluster implements a program that promotes the conservation of natural ecosystems. At a minimum, this includes a mapping of natural ecosystems within coffee farms, including but not limited to forests, wetlands, and riparian zones. Efforts are made to enhance biodiversity within coffee farm, such as planting native vegetation, supporting pollinators, and creating wildlife habitats. The program outlines concrete protection measures tailored to each ecosystem, such as maintaining buffer zones, and preventing habitat fragmentation.</t>
  </si>
  <si>
    <r>
      <rPr>
        <sz val="11"/>
        <color theme="1"/>
        <rFont val="Calibri"/>
        <family val="2"/>
        <scheme val="minor"/>
      </rPr>
      <t>Cluster promotes a program for biodiversity and wildlife protection that identifies wildlife species native to the region, identifies species classified as vulnerable, endangered or critically endangered according to the IUCN red list or local government source.</t>
    </r>
  </si>
  <si>
    <r>
      <rPr>
        <sz val="11"/>
        <color theme="1"/>
        <rFont val="Calibri"/>
        <family val="2"/>
        <scheme val="minor"/>
      </rPr>
      <t>Cluster promotes a shade management program including plans for planting areas with gaps in shade, replanting invasive exotic/non‐native trees with native species, identified resources for appropriate shade tree lists, identified resources from which to source shade trees and a timeline for implementation.</t>
    </r>
  </si>
  <si>
    <t>Cluster promotes a program for waste water treatment technologies to ensure compliance with the respective legal requirements, and that the wastewater’s physical and biochemical characteristics do not degrade the receiving water body.</t>
  </si>
  <si>
    <r>
      <rPr>
        <sz val="11"/>
        <color theme="1"/>
        <rFont val="Calibri"/>
        <family val="2"/>
        <scheme val="minor"/>
      </rPr>
      <t>Cluster promotes a program for efficient energy use that measures energy consumption and tracks reduction over time. It prioritizes the use of fuel sources such as wood from pruning (coffee, shade trees, responsible managed forests) and coffee skin parchment.</t>
    </r>
  </si>
  <si>
    <t xml:space="preserve">Cluster promotes a program to calculate, track and reduce farm greenhouse gas emissions over time. </t>
  </si>
  <si>
    <t>C.E.8</t>
  </si>
  <si>
    <t xml:space="preserve">Cluster is able to  identify and address issues with its main GHG emissions sources related to: nitrogen fertilizer input, pesticide input, fossil fuel use for machinery, methane generated in waste and wastewater treatment. </t>
  </si>
  <si>
    <t>C.E.9</t>
  </si>
  <si>
    <t xml:space="preserve">Cluster has a program for measuring carbon removals rate via the quantification of how much carbon dioxide (CO2) is removed from the atmosphere from sequestration efforts on at least 10% of its farms. </t>
  </si>
  <si>
    <t>C.E.10</t>
  </si>
  <si>
    <t xml:space="preserve">Cluster has a program to calculate and measure carbon emissions using the  Cool farm tool or equivalent on at least 10% of its farms. A mechanism must be established to collect and analyze the information received. </t>
  </si>
  <si>
    <t>C.E.11</t>
  </si>
  <si>
    <t xml:space="preserve">Cluster has a program where  geolocation coordinates of the farms are collected on 100% of the farms in the cluster by December 2024. This shall be provided in the form of a polygon, meaning latitude and longitude points of six decimal digits to describe the perimeter of each plot of land.
</t>
  </si>
  <si>
    <t>Assured Supply | Develop capacity for consistent quality coffee; encourage suppliers to build capacity within the supply chain; and deliver meaningful economic benefit to producer partners, which encourages coffee production and ongoing farm investment.</t>
  </si>
  <si>
    <t>Cluster has an established training program that promotes sustainable practices, including Good Agricultural Practices, Good Management Practices, and Quality Management aspects.</t>
  </si>
  <si>
    <t>Cluster implements training periodically and there are records of participation and topics addressed.</t>
  </si>
  <si>
    <t>Cluster performs an assessment of farm extension service needs.</t>
  </si>
  <si>
    <t>Cluster administration offers technical assistance to farmers as needed.</t>
  </si>
  <si>
    <t>Cluster administration offers farmers access to finance and inputs as needed.</t>
  </si>
  <si>
    <t>Cluster implements training on quality standards and expectations, including best practices and control points for identifying and monitoring the effect of harvest and post-harvest practices on quality of the final product.</t>
  </si>
  <si>
    <t>Cluster has a program in place to promote farm renovation, considering factors such as age of the plantations, current condition of plantations, resources and timing for implementing crop management recommendations.</t>
  </si>
  <si>
    <t>Transparency and traceability | Enhance traceability to enable successful implementation of these principles and ensure availability of information for farmers understanding of the market.</t>
  </si>
  <si>
    <t>Cluster addresses concepts such as cost of production, net income, fair price, yield via technical assistance visits, cost analysis exercises, average cost of production and group training sessions.</t>
  </si>
  <si>
    <t>Cluster implements a traceability system to ensure flow of product from farm to market.</t>
  </si>
  <si>
    <t>Cluster conducts training on traceability and associated risks management.</t>
  </si>
  <si>
    <t>C.ECON.12</t>
  </si>
  <si>
    <t>Cluster is required to provide transaction-level receipts for RAIZ purchases to validate the payment of the RAIZ premium to farmers within a representative sample of the entire cluster population. These receipts should encompass essential details, including producer contact information, unit price, payment date, and a breakdown of the premium. The cluster is obligated to retain receipts for all RAIZ transactions. Westrock reserves the right to select a sample for annual auditing purposes.</t>
  </si>
  <si>
    <t>C.ECON.13</t>
  </si>
  <si>
    <t>Premium payments (in cash and in kind) to farmers are directed to active farmers in S&amp;D cluster. Areas of investment are in accordance with the approved premium outlined in the investment form.</t>
  </si>
  <si>
    <t>C.ECON.14</t>
  </si>
  <si>
    <t xml:space="preserve">Cluster administration is required to maintain a record of their receipts for a period of three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</si>
</sst>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
      <sz val="11"/>
      <color theme="1"/>
      <name val="Calibri (Body)"/>
    </font>
    <font>
      <b/>
      <sz val="12"/>
      <color theme="1"/>
      <name val="Calibri"/>
      <family val="2"/>
      <scheme val="minor"/>
    </font>
    <font>
      <b/>
      <sz val="11"/>
      <color theme="0"/>
      <name val="Calibri"/>
      <family val="2"/>
      <scheme val="minor"/>
    </font>
    <font>
      <sz val="11"/>
      <color theme="0"/>
      <name val="Calibri"/>
      <family val="2"/>
      <scheme val="minor"/>
    </font>
    <font>
      <sz val="11"/>
      <color theme="1"/>
      <name val="Calibri (Body)_x0000_"/>
    </font>
    <font>
      <b/>
      <sz val="12"/>
      <color theme="0"/>
      <name val="Calibri"/>
      <family val="2"/>
      <scheme val="minor"/>
    </font>
    <font>
      <b/>
      <sz val="12"/>
      <color rgb="FFC00000"/>
      <name val="Calibri (Body)_x0000_"/>
    </font>
    <font>
      <b/>
      <sz val="11"/>
      <name val="Calibri"/>
      <family val="2"/>
      <scheme val="minor"/>
    </font>
    <font>
      <b/>
      <u/>
      <sz val="11"/>
      <color theme="1"/>
      <name val="Calibri (Body)"/>
    </font>
    <font>
      <b/>
      <sz val="22"/>
      <color theme="1"/>
      <name val="Calibri"/>
      <family val="2"/>
      <scheme val="minor"/>
    </font>
    <font>
      <sz val="14"/>
      <color theme="1"/>
      <name val="Calibri"/>
      <family val="2"/>
      <scheme val="minor"/>
    </font>
    <font>
      <sz val="14"/>
      <color rgb="FFFF0000"/>
      <name val="Calibri"/>
      <family val="2"/>
      <scheme val="minor"/>
    </font>
    <font>
      <b/>
      <sz val="14"/>
      <color theme="1"/>
      <name val="Calibri"/>
      <family val="2"/>
      <scheme val="minor"/>
    </font>
    <font>
      <b/>
      <sz val="18"/>
      <color rgb="FF0070C0"/>
      <name val="Calibri"/>
      <family val="2"/>
      <scheme val="minor"/>
    </font>
    <font>
      <sz val="8"/>
      <name val="Calibri"/>
      <family val="2"/>
      <scheme val="minor"/>
    </font>
    <font>
      <i/>
      <sz val="11"/>
      <color theme="1"/>
      <name val="Calibri"/>
      <family val="2"/>
      <scheme val="minor"/>
    </font>
    <font>
      <sz val="9"/>
      <color indexed="81"/>
      <name val="Tahoma"/>
    </font>
    <font>
      <b/>
      <sz val="9"/>
      <color indexed="81"/>
      <name val="Tahoma"/>
    </font>
  </fonts>
  <fills count="13">
    <fill>
      <patternFill patternType="none"/>
    </fill>
    <fill>
      <patternFill patternType="gray125"/>
    </fill>
    <fill>
      <patternFill patternType="solid">
        <fgColor theme="2" tint="-0.49998474074526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29719C"/>
        <bgColor indexed="64"/>
      </patternFill>
    </fill>
    <fill>
      <patternFill patternType="solid">
        <fgColor rgb="FFA35F29"/>
        <bgColor indexed="64"/>
      </patternFill>
    </fill>
    <fill>
      <patternFill patternType="solid">
        <fgColor rgb="FF86205D"/>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13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xf numFmtId="41"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7">
    <xf numFmtId="0" fontId="0" fillId="0" borderId="0" xfId="0"/>
    <xf numFmtId="0" fontId="0" fillId="3" borderId="1" xfId="0" applyFill="1" applyBorder="1" applyAlignment="1">
      <alignment vertical="top" wrapText="1"/>
    </xf>
    <xf numFmtId="0" fontId="0" fillId="0" borderId="1" xfId="0" applyBorder="1" applyAlignment="1">
      <alignment vertical="top" wrapText="1"/>
    </xf>
    <xf numFmtId="0" fontId="5" fillId="3" borderId="1" xfId="0" applyFont="1" applyFill="1" applyBorder="1" applyAlignment="1">
      <alignment vertical="top" wrapText="1"/>
    </xf>
    <xf numFmtId="0" fontId="4" fillId="0" borderId="0" xfId="0" applyFont="1"/>
    <xf numFmtId="0" fontId="5" fillId="0" borderId="1" xfId="0" applyFont="1" applyBorder="1" applyAlignment="1">
      <alignment vertical="top" wrapText="1"/>
    </xf>
    <xf numFmtId="0" fontId="0" fillId="0" borderId="1" xfId="0" applyBorder="1" applyAlignment="1">
      <alignment horizontal="left" vertical="top" wrapText="1"/>
    </xf>
    <xf numFmtId="0" fontId="8" fillId="0" borderId="0" xfId="0" applyFont="1"/>
    <xf numFmtId="0" fontId="0" fillId="0" borderId="6" xfId="0" applyBorder="1" applyAlignment="1">
      <alignment vertical="top" wrapText="1"/>
    </xf>
    <xf numFmtId="0" fontId="0" fillId="0" borderId="2" xfId="0" applyBorder="1" applyAlignment="1">
      <alignment vertical="center" wrapText="1"/>
    </xf>
    <xf numFmtId="0" fontId="0" fillId="0" borderId="3" xfId="0" applyBorder="1" applyAlignment="1">
      <alignment vertical="top" wrapText="1"/>
    </xf>
    <xf numFmtId="0" fontId="10" fillId="0" borderId="0" xfId="127" applyFont="1" applyAlignment="1">
      <alignment wrapText="1"/>
    </xf>
    <xf numFmtId="0" fontId="3" fillId="7" borderId="0" xfId="127" applyFill="1" applyAlignment="1">
      <alignment wrapText="1"/>
    </xf>
    <xf numFmtId="0" fontId="3" fillId="0" borderId="0" xfId="127" applyAlignment="1">
      <alignment wrapText="1"/>
    </xf>
    <xf numFmtId="0" fontId="3" fillId="7" borderId="7" xfId="127" applyFill="1" applyBorder="1" applyAlignment="1">
      <alignment wrapText="1"/>
    </xf>
    <xf numFmtId="0" fontId="10" fillId="6" borderId="8" xfId="127" applyFont="1" applyFill="1" applyBorder="1" applyAlignment="1">
      <alignment horizontal="left" vertical="center" wrapText="1"/>
    </xf>
    <xf numFmtId="0" fontId="10" fillId="6" borderId="8" xfId="127" applyFont="1" applyFill="1" applyBorder="1" applyAlignment="1">
      <alignment wrapText="1"/>
    </xf>
    <xf numFmtId="0" fontId="0" fillId="3" borderId="1" xfId="0" applyFill="1" applyBorder="1" applyAlignment="1">
      <alignment horizontal="left" vertical="top" wrapText="1"/>
    </xf>
    <xf numFmtId="0" fontId="0" fillId="3" borderId="2" xfId="0" applyFill="1" applyBorder="1" applyAlignment="1">
      <alignment horizontal="left" vertical="center" wrapText="1"/>
    </xf>
    <xf numFmtId="0" fontId="0" fillId="0" borderId="1" xfId="0" applyBorder="1" applyAlignment="1">
      <alignment vertical="center" wrapText="1"/>
    </xf>
    <xf numFmtId="0" fontId="9" fillId="3" borderId="1" xfId="0" applyFont="1" applyFill="1" applyBorder="1" applyAlignment="1">
      <alignment horizontal="left" vertical="top" wrapText="1"/>
    </xf>
    <xf numFmtId="0" fontId="11"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11" fillId="4" borderId="1" xfId="0" applyFont="1" applyFill="1" applyBorder="1" applyAlignment="1">
      <alignment horizontal="center" vertical="top"/>
    </xf>
    <xf numFmtId="0" fontId="11" fillId="4" borderId="1" xfId="0" applyFont="1" applyFill="1" applyBorder="1" applyAlignment="1">
      <alignment horizontal="left" vertical="top" wrapText="1"/>
    </xf>
    <xf numFmtId="0" fontId="13" fillId="0" borderId="1" xfId="0" applyFont="1" applyBorder="1" applyAlignment="1">
      <alignment vertical="top" wrapText="1"/>
    </xf>
    <xf numFmtId="0" fontId="12"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11" fillId="4" borderId="9" xfId="0" applyFont="1" applyFill="1" applyBorder="1" applyAlignment="1">
      <alignment horizontal="center" vertical="top"/>
    </xf>
    <xf numFmtId="0" fontId="11" fillId="4" borderId="6" xfId="0" applyFont="1" applyFill="1" applyBorder="1" applyAlignment="1">
      <alignment horizontal="center" vertical="top"/>
    </xf>
    <xf numFmtId="0" fontId="0" fillId="0" borderId="0" xfId="0" applyAlignment="1">
      <alignment vertical="top"/>
    </xf>
    <xf numFmtId="0" fontId="4" fillId="4"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4" xfId="0" applyBorder="1" applyAlignment="1">
      <alignment vertical="top"/>
    </xf>
    <xf numFmtId="0" fontId="5" fillId="0" borderId="1" xfId="0" applyFont="1" applyBorder="1" applyAlignment="1">
      <alignment horizontal="left" vertical="top" wrapText="1"/>
    </xf>
    <xf numFmtId="0" fontId="4" fillId="4" borderId="1" xfId="0" applyFont="1" applyFill="1" applyBorder="1" applyAlignment="1">
      <alignment horizontal="center" vertical="top"/>
    </xf>
    <xf numFmtId="0" fontId="0" fillId="4" borderId="1" xfId="0" applyFill="1" applyBorder="1" applyAlignment="1">
      <alignment horizontal="left" vertical="top" wrapText="1"/>
    </xf>
    <xf numFmtId="0" fontId="4" fillId="0" borderId="1" xfId="0" applyFont="1" applyBorder="1" applyAlignment="1">
      <alignment vertical="top"/>
    </xf>
    <xf numFmtId="0" fontId="0" fillId="7" borderId="1" xfId="0" applyFill="1" applyBorder="1" applyAlignment="1">
      <alignment vertical="top"/>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 fillId="0" borderId="0" xfId="0" applyFont="1" applyAlignment="1">
      <alignment vertical="center"/>
    </xf>
    <xf numFmtId="0" fontId="4" fillId="0" borderId="0" xfId="0" applyFont="1" applyAlignment="1">
      <alignment vertical="top"/>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4" fillId="0" borderId="1" xfId="0" applyFont="1" applyBorder="1" applyAlignment="1">
      <alignment vertical="center" wrapText="1"/>
    </xf>
    <xf numFmtId="0" fontId="16" fillId="0" borderId="1" xfId="0" applyFont="1" applyBorder="1" applyAlignment="1">
      <alignment vertical="center" wrapText="1"/>
    </xf>
    <xf numFmtId="0" fontId="4" fillId="0" borderId="0" xfId="0" applyFont="1" applyAlignment="1">
      <alignment vertical="center"/>
    </xf>
    <xf numFmtId="0" fontId="0" fillId="0" borderId="0" xfId="0" applyAlignment="1">
      <alignment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0" fillId="3" borderId="4" xfId="0" applyFill="1" applyBorder="1" applyAlignment="1">
      <alignment horizontal="left" vertical="center" wrapText="1"/>
    </xf>
    <xf numFmtId="0" fontId="1" fillId="0" borderId="0" xfId="127" applyFont="1" applyAlignment="1">
      <alignment wrapText="1"/>
    </xf>
    <xf numFmtId="0" fontId="19" fillId="0" borderId="0" xfId="0" applyFont="1"/>
    <xf numFmtId="0" fontId="21" fillId="0" borderId="1" xfId="0" applyFont="1" applyBorder="1" applyAlignment="1">
      <alignment vertical="center" wrapText="1"/>
    </xf>
    <xf numFmtId="0" fontId="19" fillId="0" borderId="1" xfId="0" applyFont="1" applyBorder="1" applyAlignment="1">
      <alignment horizontal="left" vertical="top" wrapText="1"/>
    </xf>
    <xf numFmtId="0" fontId="20" fillId="0" borderId="1" xfId="0" applyFont="1" applyBorder="1" applyAlignment="1">
      <alignment vertical="center" wrapText="1"/>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0" fillId="0" borderId="2" xfId="0"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vertical="center" wrapText="1"/>
    </xf>
    <xf numFmtId="0" fontId="3" fillId="7" borderId="0" xfId="127" applyFill="1" applyAlignment="1">
      <alignment horizontal="left" vertical="center" wrapText="1"/>
    </xf>
    <xf numFmtId="0" fontId="10" fillId="5" borderId="5" xfId="127" applyFont="1" applyFill="1" applyBorder="1" applyAlignment="1">
      <alignment horizontal="center" vertical="center" wrapText="1"/>
    </xf>
    <xf numFmtId="0" fontId="10" fillId="6" borderId="19" xfId="127" applyFont="1" applyFill="1" applyBorder="1" applyAlignment="1">
      <alignment horizontal="left" vertical="center" wrapText="1"/>
    </xf>
    <xf numFmtId="0" fontId="10" fillId="5" borderId="21" xfId="127" applyFont="1" applyFill="1" applyBorder="1" applyAlignment="1">
      <alignment horizontal="left" vertical="center" wrapText="1"/>
    </xf>
    <xf numFmtId="0" fontId="10" fillId="5" borderId="22" xfId="127" applyFont="1" applyFill="1" applyBorder="1" applyAlignment="1">
      <alignment horizontal="left" vertical="center" wrapText="1"/>
    </xf>
    <xf numFmtId="0" fontId="10" fillId="5" borderId="22" xfId="127" applyFont="1" applyFill="1" applyBorder="1" applyAlignment="1">
      <alignment wrapText="1"/>
    </xf>
    <xf numFmtId="0" fontId="22" fillId="5" borderId="24" xfId="127" applyFont="1" applyFill="1" applyBorder="1" applyAlignment="1">
      <alignment vertical="center"/>
    </xf>
    <xf numFmtId="0" fontId="10" fillId="5" borderId="25" xfId="127" applyFont="1" applyFill="1" applyBorder="1" applyAlignment="1">
      <alignment horizontal="center" vertical="center" wrapText="1"/>
    </xf>
    <xf numFmtId="0" fontId="10" fillId="5" borderId="14" xfId="127" applyFont="1" applyFill="1" applyBorder="1" applyAlignment="1">
      <alignment horizontal="center" vertical="center" wrapText="1"/>
    </xf>
    <xf numFmtId="0" fontId="10" fillId="5" borderId="13" xfId="127" applyFont="1" applyFill="1" applyBorder="1" applyAlignment="1">
      <alignment horizontal="center" vertical="center" wrapText="1"/>
    </xf>
    <xf numFmtId="0" fontId="3" fillId="7" borderId="7" xfId="127" applyFill="1" applyBorder="1" applyAlignment="1">
      <alignment horizontal="center" vertical="center" wrapText="1"/>
    </xf>
    <xf numFmtId="0" fontId="3" fillId="7" borderId="16" xfId="127" applyFill="1" applyBorder="1" applyAlignment="1">
      <alignment horizontal="center" vertical="center" wrapText="1"/>
    </xf>
    <xf numFmtId="0" fontId="3" fillId="7" borderId="26" xfId="127" applyFill="1" applyBorder="1" applyAlignment="1">
      <alignment horizontal="center" vertical="center" wrapText="1"/>
    </xf>
    <xf numFmtId="0" fontId="3" fillId="7" borderId="0" xfId="127" applyFill="1" applyAlignment="1">
      <alignment horizontal="center" vertical="center" wrapText="1"/>
    </xf>
    <xf numFmtId="0" fontId="3" fillId="7" borderId="18" xfId="127" applyFill="1" applyBorder="1" applyAlignment="1">
      <alignment horizontal="center" vertical="center" wrapText="1"/>
    </xf>
    <xf numFmtId="0" fontId="3" fillId="7" borderId="27" xfId="127" applyFill="1" applyBorder="1" applyAlignment="1">
      <alignment horizontal="center" vertical="center" wrapText="1"/>
    </xf>
    <xf numFmtId="41" fontId="10" fillId="6" borderId="8" xfId="128" applyFont="1" applyFill="1" applyBorder="1" applyAlignment="1">
      <alignment horizontal="center" vertical="center" wrapText="1"/>
    </xf>
    <xf numFmtId="41" fontId="10" fillId="6" borderId="20" xfId="128" applyFont="1" applyFill="1" applyBorder="1" applyAlignment="1">
      <alignment horizontal="center" vertical="center" wrapText="1"/>
    </xf>
    <xf numFmtId="41" fontId="10" fillId="6" borderId="28" xfId="128" applyFont="1" applyFill="1" applyBorder="1" applyAlignment="1">
      <alignment horizontal="center" vertical="center" wrapText="1"/>
    </xf>
    <xf numFmtId="41" fontId="10" fillId="5" borderId="22" xfId="127" applyNumberFormat="1" applyFont="1" applyFill="1" applyBorder="1" applyAlignment="1">
      <alignment horizontal="center" vertical="center" wrapText="1"/>
    </xf>
    <xf numFmtId="41" fontId="10" fillId="5" borderId="23" xfId="127" applyNumberFormat="1" applyFont="1" applyFill="1" applyBorder="1" applyAlignment="1">
      <alignment horizontal="center" vertical="center" wrapText="1"/>
    </xf>
    <xf numFmtId="41" fontId="10" fillId="5" borderId="29" xfId="127" applyNumberFormat="1" applyFont="1" applyFill="1" applyBorder="1" applyAlignment="1">
      <alignment horizontal="center" vertical="center" wrapText="1"/>
    </xf>
    <xf numFmtId="0" fontId="0" fillId="0" borderId="1" xfId="0" applyBorder="1" applyAlignment="1">
      <alignment vertical="top"/>
    </xf>
    <xf numFmtId="0" fontId="1" fillId="7" borderId="0" xfId="127" applyFont="1" applyFill="1" applyAlignment="1">
      <alignment wrapText="1"/>
    </xf>
    <xf numFmtId="0" fontId="5" fillId="0" borderId="0" xfId="0" applyFont="1" applyAlignment="1">
      <alignment vertical="top" wrapText="1"/>
    </xf>
    <xf numFmtId="0" fontId="4" fillId="0" borderId="1" xfId="0" applyFont="1" applyBorder="1" applyAlignment="1">
      <alignment horizontal="center" vertical="center" wrapText="1"/>
    </xf>
    <xf numFmtId="0" fontId="16" fillId="0" borderId="1" xfId="0" applyFont="1" applyBorder="1" applyAlignment="1">
      <alignment vertical="top" wrapText="1"/>
    </xf>
    <xf numFmtId="0" fontId="0" fillId="7" borderId="0" xfId="0" applyFill="1"/>
    <xf numFmtId="0" fontId="0" fillId="7" borderId="0" xfId="0" applyFill="1" applyAlignment="1">
      <alignment vertical="top" wrapText="1"/>
    </xf>
    <xf numFmtId="0" fontId="0" fillId="7" borderId="0" xfId="0" applyFill="1" applyAlignment="1">
      <alignment vertical="top"/>
    </xf>
    <xf numFmtId="0" fontId="0" fillId="7" borderId="31" xfId="0" applyFill="1" applyBorder="1"/>
    <xf numFmtId="0" fontId="0" fillId="7" borderId="32" xfId="0" applyFill="1" applyBorder="1"/>
    <xf numFmtId="0" fontId="0" fillId="7" borderId="32" xfId="0" applyFill="1" applyBorder="1" applyAlignment="1">
      <alignment vertical="center" wrapText="1"/>
    </xf>
    <xf numFmtId="0" fontId="4" fillId="7" borderId="32" xfId="0" applyFont="1" applyFill="1" applyBorder="1" applyAlignment="1">
      <alignment vertical="center"/>
    </xf>
    <xf numFmtId="0" fontId="5" fillId="7" borderId="32" xfId="0" applyFont="1" applyFill="1" applyBorder="1" applyAlignment="1">
      <alignment vertical="top" wrapText="1"/>
    </xf>
    <xf numFmtId="0" fontId="0" fillId="7" borderId="32" xfId="0" applyFill="1" applyBorder="1" applyAlignment="1">
      <alignment vertical="top" wrapText="1"/>
    </xf>
    <xf numFmtId="0" fontId="0" fillId="7" borderId="33" xfId="0" applyFill="1" applyBorder="1"/>
    <xf numFmtId="0" fontId="0" fillId="7" borderId="17" xfId="0" applyFill="1" applyBorder="1" applyAlignment="1">
      <alignment vertical="top"/>
    </xf>
    <xf numFmtId="0" fontId="0" fillId="7" borderId="18" xfId="0" applyFill="1" applyBorder="1" applyAlignment="1">
      <alignment vertical="top"/>
    </xf>
    <xf numFmtId="0" fontId="0" fillId="7" borderId="17" xfId="0" applyFill="1" applyBorder="1"/>
    <xf numFmtId="0" fontId="0" fillId="7" borderId="18" xfId="0" applyFill="1" applyBorder="1"/>
    <xf numFmtId="0" fontId="8" fillId="7" borderId="17" xfId="0" applyFont="1" applyFill="1" applyBorder="1"/>
    <xf numFmtId="0" fontId="8" fillId="7" borderId="18" xfId="0" applyFont="1" applyFill="1" applyBorder="1"/>
    <xf numFmtId="0" fontId="0" fillId="7" borderId="23" xfId="0" applyFill="1" applyBorder="1"/>
    <xf numFmtId="0" fontId="4" fillId="7" borderId="0" xfId="0" applyFont="1" applyFill="1" applyAlignment="1">
      <alignment vertical="top"/>
    </xf>
    <xf numFmtId="0" fontId="0" fillId="7" borderId="31" xfId="0" applyFill="1" applyBorder="1" applyAlignment="1">
      <alignment vertical="top"/>
    </xf>
    <xf numFmtId="0" fontId="0" fillId="7" borderId="32" xfId="0" applyFill="1" applyBorder="1" applyAlignment="1">
      <alignment vertical="top"/>
    </xf>
    <xf numFmtId="0" fontId="4" fillId="7" borderId="32" xfId="0" applyFont="1" applyFill="1" applyBorder="1" applyAlignment="1">
      <alignment vertical="top"/>
    </xf>
    <xf numFmtId="0" fontId="0" fillId="7" borderId="33" xfId="0" applyFill="1" applyBorder="1" applyAlignment="1">
      <alignment vertical="top"/>
    </xf>
    <xf numFmtId="0" fontId="0" fillId="7" borderId="21" xfId="0" applyFill="1" applyBorder="1" applyAlignment="1">
      <alignment vertical="top"/>
    </xf>
    <xf numFmtId="0" fontId="0" fillId="7" borderId="22" xfId="0" applyFill="1" applyBorder="1" applyAlignment="1">
      <alignment vertical="top"/>
    </xf>
    <xf numFmtId="0" fontId="0" fillId="7" borderId="22" xfId="0" applyFill="1" applyBorder="1" applyAlignment="1">
      <alignment vertical="top" wrapText="1"/>
    </xf>
    <xf numFmtId="0" fontId="4" fillId="7" borderId="22" xfId="0" applyFont="1" applyFill="1" applyBorder="1" applyAlignment="1">
      <alignment vertical="top"/>
    </xf>
    <xf numFmtId="0" fontId="0" fillId="7" borderId="23" xfId="0" applyFill="1" applyBorder="1" applyAlignment="1">
      <alignment vertical="top"/>
    </xf>
    <xf numFmtId="0" fontId="0" fillId="7" borderId="0" xfId="0" applyFill="1" applyAlignment="1">
      <alignment vertical="center" wrapText="1"/>
    </xf>
    <xf numFmtId="0" fontId="5" fillId="7" borderId="0" xfId="0" applyFont="1" applyFill="1"/>
    <xf numFmtId="0" fontId="4" fillId="7" borderId="0" xfId="0" applyFont="1" applyFill="1" applyAlignment="1">
      <alignment vertical="center"/>
    </xf>
    <xf numFmtId="0" fontId="5" fillId="7" borderId="0" xfId="0" applyFont="1" applyFill="1" applyAlignment="1">
      <alignment vertical="top" wrapText="1"/>
    </xf>
    <xf numFmtId="0" fontId="0" fillId="7" borderId="21" xfId="0" applyFill="1" applyBorder="1"/>
    <xf numFmtId="0" fontId="0" fillId="7" borderId="22" xfId="0" applyFill="1" applyBorder="1"/>
    <xf numFmtId="0" fontId="0" fillId="7" borderId="22" xfId="0" applyFill="1" applyBorder="1" applyAlignment="1">
      <alignment vertical="center" wrapText="1"/>
    </xf>
    <xf numFmtId="0" fontId="4" fillId="7" borderId="22" xfId="0" applyFont="1" applyFill="1" applyBorder="1" applyAlignment="1">
      <alignment vertical="center"/>
    </xf>
    <xf numFmtId="0" fontId="5" fillId="7" borderId="22" xfId="0" applyFont="1" applyFill="1" applyBorder="1" applyAlignment="1">
      <alignment vertical="top" wrapText="1"/>
    </xf>
    <xf numFmtId="0" fontId="0" fillId="0" borderId="0" xfId="0" applyAlignment="1">
      <alignment wrapText="1"/>
    </xf>
    <xf numFmtId="0" fontId="0" fillId="0" borderId="1" xfId="0" applyBorder="1" applyAlignment="1">
      <alignment wrapText="1"/>
    </xf>
    <xf numFmtId="0" fontId="4" fillId="8" borderId="1" xfId="0" applyFont="1" applyFill="1" applyBorder="1" applyAlignment="1">
      <alignment wrapText="1"/>
    </xf>
    <xf numFmtId="0" fontId="0" fillId="7" borderId="31" xfId="0" applyFill="1" applyBorder="1" applyAlignment="1">
      <alignment wrapText="1"/>
    </xf>
    <xf numFmtId="0" fontId="0" fillId="7" borderId="32" xfId="0" applyFill="1" applyBorder="1" applyAlignment="1">
      <alignment wrapText="1"/>
    </xf>
    <xf numFmtId="0" fontId="0" fillId="7" borderId="33" xfId="0" applyFill="1" applyBorder="1" applyAlignment="1">
      <alignment wrapText="1"/>
    </xf>
    <xf numFmtId="0" fontId="0" fillId="7" borderId="17" xfId="0" applyFill="1" applyBorder="1" applyAlignment="1">
      <alignment wrapText="1"/>
    </xf>
    <xf numFmtId="0" fontId="0" fillId="7" borderId="18" xfId="0" applyFill="1" applyBorder="1" applyAlignment="1">
      <alignment wrapText="1"/>
    </xf>
    <xf numFmtId="0" fontId="0" fillId="7" borderId="0" xfId="0" applyFill="1" applyAlignment="1">
      <alignment wrapText="1"/>
    </xf>
    <xf numFmtId="0" fontId="0" fillId="7" borderId="21" xfId="0" applyFill="1" applyBorder="1" applyAlignment="1">
      <alignment wrapText="1"/>
    </xf>
    <xf numFmtId="0" fontId="0" fillId="7" borderId="22" xfId="0" applyFill="1" applyBorder="1" applyAlignment="1">
      <alignment wrapText="1"/>
    </xf>
    <xf numFmtId="0" fontId="0" fillId="7" borderId="23" xfId="0" applyFill="1" applyBorder="1" applyAlignment="1">
      <alignment wrapText="1"/>
    </xf>
    <xf numFmtId="0" fontId="0" fillId="0" borderId="1" xfId="0" applyBorder="1"/>
    <xf numFmtId="0" fontId="4" fillId="8" borderId="1" xfId="0" applyFont="1" applyFill="1" applyBorder="1"/>
    <xf numFmtId="0" fontId="14" fillId="10" borderId="4" xfId="0" applyFont="1" applyFill="1" applyBorder="1" applyAlignment="1">
      <alignment horizontal="left" vertical="center" wrapText="1"/>
    </xf>
    <xf numFmtId="0" fontId="14" fillId="10" borderId="4"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6" fillId="11" borderId="1" xfId="0" applyFont="1" applyFill="1" applyBorder="1" applyAlignment="1">
      <alignment horizontal="center" vertical="top"/>
    </xf>
    <xf numFmtId="0" fontId="11" fillId="11" borderId="1" xfId="0" applyFont="1" applyFill="1" applyBorder="1" applyAlignment="1">
      <alignment horizontal="center" vertical="top"/>
    </xf>
    <xf numFmtId="0" fontId="11" fillId="11" borderId="6" xfId="0" applyFont="1" applyFill="1" applyBorder="1" applyAlignment="1">
      <alignment horizontal="left" vertical="center" wrapText="1"/>
    </xf>
    <xf numFmtId="0" fontId="16" fillId="11"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12" fillId="11" borderId="1" xfId="0" applyFont="1" applyFill="1" applyBorder="1" applyAlignment="1">
      <alignment horizontal="left" vertical="center" wrapText="1"/>
    </xf>
    <xf numFmtId="0" fontId="5" fillId="11"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1" fillId="11" borderId="1" xfId="0" applyFont="1" applyFill="1" applyBorder="1" applyAlignment="1">
      <alignment vertical="center" wrapText="1"/>
    </xf>
    <xf numFmtId="0" fontId="4" fillId="11" borderId="1" xfId="0" applyFont="1" applyFill="1" applyBorder="1" applyAlignment="1">
      <alignment vertical="center" wrapText="1"/>
    </xf>
    <xf numFmtId="0" fontId="12" fillId="11" borderId="1" xfId="0" applyFont="1" applyFill="1" applyBorder="1" applyAlignment="1">
      <alignment vertical="center" wrapText="1"/>
    </xf>
    <xf numFmtId="0" fontId="4" fillId="11" borderId="2" xfId="0" applyFont="1" applyFill="1" applyBorder="1" applyAlignment="1">
      <alignment horizontal="left" vertical="top" wrapText="1"/>
    </xf>
    <xf numFmtId="0" fontId="11" fillId="11" borderId="2" xfId="0" applyFont="1" applyFill="1" applyBorder="1" applyAlignment="1">
      <alignment horizontal="center" vertical="top" wrapText="1"/>
    </xf>
    <xf numFmtId="0" fontId="11" fillId="11" borderId="2" xfId="0" applyFont="1" applyFill="1" applyBorder="1" applyAlignment="1">
      <alignment horizontal="center" vertical="top"/>
    </xf>
    <xf numFmtId="0" fontId="11" fillId="11" borderId="30" xfId="0" applyFont="1" applyFill="1" applyBorder="1" applyAlignment="1">
      <alignment horizontal="center" vertical="top"/>
    </xf>
    <xf numFmtId="0" fontId="11" fillId="11" borderId="1" xfId="0" applyFont="1" applyFill="1" applyBorder="1" applyAlignment="1">
      <alignment vertical="top" wrapText="1"/>
    </xf>
    <xf numFmtId="0" fontId="11" fillId="11" borderId="4" xfId="0" applyFont="1" applyFill="1" applyBorder="1" applyAlignment="1">
      <alignment vertical="top" wrapText="1"/>
    </xf>
    <xf numFmtId="0" fontId="4" fillId="11" borderId="4" xfId="0" applyFont="1" applyFill="1" applyBorder="1" applyAlignment="1">
      <alignment horizontal="left" vertical="top" wrapText="1"/>
    </xf>
    <xf numFmtId="0" fontId="11" fillId="11" borderId="4" xfId="0" applyFont="1" applyFill="1" applyBorder="1" applyAlignment="1">
      <alignment horizontal="left" vertical="top" wrapText="1"/>
    </xf>
    <xf numFmtId="0" fontId="4" fillId="11" borderId="1" xfId="0" applyFont="1" applyFill="1" applyBorder="1" applyAlignment="1">
      <alignment horizontal="left" vertical="top" wrapText="1"/>
    </xf>
    <xf numFmtId="0" fontId="11" fillId="11" borderId="2" xfId="0" applyFont="1" applyFill="1" applyBorder="1" applyAlignment="1">
      <alignment vertical="top" wrapText="1"/>
    </xf>
    <xf numFmtId="0" fontId="14" fillId="12" borderId="1" xfId="0" applyFont="1" applyFill="1" applyBorder="1" applyAlignment="1">
      <alignment horizontal="left" vertical="center" wrapText="1"/>
    </xf>
    <xf numFmtId="0" fontId="14" fillId="12"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wrapText="1"/>
    </xf>
    <xf numFmtId="0" fontId="11" fillId="12" borderId="1" xfId="0" applyFont="1" applyFill="1" applyBorder="1" applyAlignment="1">
      <alignment horizontal="center" vertical="center" wrapText="1"/>
    </xf>
    <xf numFmtId="0" fontId="11" fillId="12" borderId="1" xfId="0" applyFont="1" applyFill="1" applyBorder="1"/>
    <xf numFmtId="0" fontId="4" fillId="7" borderId="1" xfId="0" applyFont="1" applyFill="1" applyBorder="1" applyAlignment="1">
      <alignment vertical="center" wrapText="1"/>
    </xf>
    <xf numFmtId="0" fontId="1" fillId="7" borderId="17" xfId="0" applyFont="1" applyFill="1" applyBorder="1" applyAlignment="1">
      <alignment vertical="center"/>
    </xf>
    <xf numFmtId="0" fontId="1" fillId="7" borderId="18" xfId="0" applyFont="1" applyFill="1" applyBorder="1" applyAlignment="1">
      <alignment vertical="center"/>
    </xf>
    <xf numFmtId="0" fontId="0" fillId="0" borderId="1" xfId="0" applyBorder="1" applyAlignment="1">
      <alignment horizontal="center" vertical="center" wrapText="1"/>
    </xf>
    <xf numFmtId="0" fontId="18" fillId="7" borderId="1" xfId="0" applyFont="1" applyFill="1" applyBorder="1" applyAlignment="1">
      <alignment horizontal="center" vertical="top"/>
    </xf>
    <xf numFmtId="0" fontId="0" fillId="3" borderId="1" xfId="0" applyFill="1" applyBorder="1" applyAlignment="1">
      <alignment horizontal="center"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1" fillId="4" borderId="1" xfId="0" applyFont="1" applyFill="1" applyBorder="1" applyAlignment="1">
      <alignment horizontal="left" vertical="center" wrapText="1"/>
    </xf>
    <xf numFmtId="0" fontId="18" fillId="7" borderId="0" xfId="0" applyFont="1" applyFill="1" applyAlignment="1">
      <alignment horizontal="center" vertical="top"/>
    </xf>
    <xf numFmtId="0" fontId="11" fillId="4" borderId="1" xfId="0" applyFont="1"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24" fillId="7" borderId="34" xfId="0" applyFont="1" applyFill="1" applyBorder="1" applyAlignment="1">
      <alignment horizontal="left" vertical="center" wrapText="1"/>
    </xf>
    <xf numFmtId="0" fontId="0" fillId="8" borderId="9" xfId="0" applyFill="1" applyBorder="1" applyAlignment="1">
      <alignment horizontal="left" wrapText="1"/>
    </xf>
    <xf numFmtId="0" fontId="0" fillId="8" borderId="5" xfId="0" applyFill="1" applyBorder="1" applyAlignment="1">
      <alignment horizontal="left" wrapText="1"/>
    </xf>
    <xf numFmtId="0" fontId="0" fillId="8" borderId="6" xfId="0" applyFill="1" applyBorder="1" applyAlignment="1">
      <alignment horizontal="left"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vertical="center" wrapText="1"/>
    </xf>
    <xf numFmtId="0" fontId="0" fillId="0" borderId="4" xfId="0" applyBorder="1" applyAlignment="1">
      <alignment vertical="center" wrapText="1"/>
    </xf>
    <xf numFmtId="0" fontId="4" fillId="8" borderId="1" xfId="0" applyFont="1" applyFill="1" applyBorder="1" applyAlignment="1">
      <alignment horizontal="center" vertical="center" wrapText="1"/>
    </xf>
    <xf numFmtId="0" fontId="0" fillId="0" borderId="3" xfId="0" applyBorder="1" applyAlignment="1">
      <alignment vertical="center" wrapText="1"/>
    </xf>
    <xf numFmtId="0" fontId="11" fillId="12" borderId="9" xfId="0" applyFont="1" applyFill="1" applyBorder="1" applyAlignment="1">
      <alignment horizontal="left" wrapText="1"/>
    </xf>
    <xf numFmtId="0" fontId="11" fillId="12" borderId="5" xfId="0" applyFont="1" applyFill="1" applyBorder="1" applyAlignment="1">
      <alignment horizontal="left" wrapText="1"/>
    </xf>
    <xf numFmtId="0" fontId="11" fillId="12" borderId="6" xfId="0" applyFont="1" applyFill="1" applyBorder="1" applyAlignment="1">
      <alignment horizontal="left" wrapText="1"/>
    </xf>
    <xf numFmtId="0" fontId="11" fillId="10" borderId="9" xfId="0" applyFont="1" applyFill="1" applyBorder="1" applyAlignment="1">
      <alignment horizontal="left" wrapText="1"/>
    </xf>
    <xf numFmtId="0" fontId="11" fillId="10" borderId="5" xfId="0" applyFont="1" applyFill="1" applyBorder="1" applyAlignment="1">
      <alignment horizontal="left" wrapText="1"/>
    </xf>
    <xf numFmtId="0" fontId="11" fillId="10" borderId="6" xfId="0" applyFont="1" applyFill="1" applyBorder="1" applyAlignment="1">
      <alignment horizontal="left" wrapText="1"/>
    </xf>
    <xf numFmtId="0" fontId="4" fillId="9" borderId="0" xfId="0" applyFont="1" applyFill="1" applyAlignment="1">
      <alignment horizontal="center"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4" fillId="0" borderId="1" xfId="0" applyFont="1" applyBorder="1" applyAlignment="1">
      <alignment vertical="center" wrapText="1"/>
    </xf>
    <xf numFmtId="0" fontId="0" fillId="0" borderId="1" xfId="0" applyBorder="1" applyAlignment="1">
      <alignmen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8" fillId="5" borderId="9" xfId="0" applyFont="1" applyFill="1" applyBorder="1" applyAlignment="1">
      <alignment horizontal="center" vertical="top"/>
    </xf>
    <xf numFmtId="0" fontId="18" fillId="5" borderId="5" xfId="0" applyFont="1" applyFill="1" applyBorder="1" applyAlignment="1">
      <alignment horizontal="center" vertical="top"/>
    </xf>
    <xf numFmtId="0" fontId="18" fillId="5" borderId="6" xfId="0" applyFont="1" applyFill="1" applyBorder="1" applyAlignment="1">
      <alignment horizontal="center"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5" fillId="0" borderId="1" xfId="0" applyFont="1" applyBorder="1" applyAlignment="1">
      <alignment horizontal="left" vertical="center" wrapText="1"/>
    </xf>
    <xf numFmtId="0" fontId="11" fillId="11" borderId="9" xfId="0" applyFont="1" applyFill="1" applyBorder="1" applyAlignment="1">
      <alignment vertical="center" wrapText="1"/>
    </xf>
    <xf numFmtId="0" fontId="11" fillId="11" borderId="5" xfId="0" applyFont="1" applyFill="1" applyBorder="1" applyAlignment="1">
      <alignment vertical="center" wrapText="1"/>
    </xf>
    <xf numFmtId="0" fontId="11" fillId="11" borderId="6" xfId="0" applyFont="1" applyFill="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vertical="top" wrapText="1"/>
    </xf>
    <xf numFmtId="0" fontId="19" fillId="0" borderId="8" xfId="0" applyFont="1" applyBorder="1" applyAlignment="1">
      <alignment horizontal="center" vertical="center"/>
    </xf>
    <xf numFmtId="0" fontId="10" fillId="0" borderId="0" xfId="127" applyFont="1" applyAlignment="1">
      <alignment horizontal="center" wrapText="1"/>
    </xf>
    <xf numFmtId="0" fontId="3" fillId="7" borderId="15" xfId="127" applyFill="1" applyBorder="1" applyAlignment="1">
      <alignment horizontal="left" vertical="center" wrapText="1"/>
    </xf>
    <xf numFmtId="0" fontId="3" fillId="7" borderId="17" xfId="127" applyFill="1" applyBorder="1" applyAlignment="1">
      <alignment horizontal="left" vertical="center" wrapText="1"/>
    </xf>
    <xf numFmtId="0" fontId="3" fillId="7" borderId="7" xfId="127" applyFill="1" applyBorder="1" applyAlignment="1">
      <alignment horizontal="left" vertical="center" wrapText="1"/>
    </xf>
    <xf numFmtId="0" fontId="3" fillId="7" borderId="0" xfId="127" applyFill="1" applyAlignment="1">
      <alignment horizontal="left" vertical="center" wrapText="1"/>
    </xf>
    <xf numFmtId="0" fontId="1" fillId="7" borderId="0" xfId="127" applyFont="1" applyFill="1" applyAlignment="1">
      <alignment horizontal="left" vertical="center" wrapText="1"/>
    </xf>
    <xf numFmtId="0" fontId="22" fillId="5" borderId="10" xfId="127" applyFont="1" applyFill="1" applyBorder="1" applyAlignment="1">
      <alignment horizontal="center" vertical="center" wrapText="1"/>
    </xf>
    <xf numFmtId="0" fontId="22" fillId="5" borderId="11" xfId="127" applyFont="1" applyFill="1" applyBorder="1" applyAlignment="1">
      <alignment horizontal="center" vertical="center" wrapText="1"/>
    </xf>
    <xf numFmtId="0" fontId="22" fillId="5" borderId="12" xfId="127" applyFont="1" applyFill="1" applyBorder="1" applyAlignment="1">
      <alignment horizontal="center" vertical="center" wrapText="1"/>
    </xf>
    <xf numFmtId="0" fontId="18" fillId="5" borderId="1" xfId="0" applyFont="1" applyFill="1" applyBorder="1" applyAlignment="1">
      <alignment horizontal="center" vertical="top"/>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cellXfs>
  <cellStyles count="139">
    <cellStyle name="Comma [0] 2" xfId="128" xr:uid="{00000000-0005-0000-0000-000000000000}"/>
    <cellStyle name="Followed Hyperlink" xfId="28" builtinId="9" hidden="1"/>
    <cellStyle name="Followed Hyperlink" xfId="112" builtinId="9" hidden="1"/>
    <cellStyle name="Followed Hyperlink" xfId="114" builtinId="9" hidden="1"/>
    <cellStyle name="Followed Hyperlink" xfId="102" builtinId="9" hidden="1"/>
    <cellStyle name="Followed Hyperlink" xfId="94" builtinId="9" hidden="1"/>
    <cellStyle name="Followed Hyperlink" xfId="116" builtinId="9" hidden="1"/>
    <cellStyle name="Followed Hyperlink" xfId="100" builtinId="9" hidden="1"/>
    <cellStyle name="Followed Hyperlink" xfId="74" builtinId="9" hidden="1"/>
    <cellStyle name="Followed Hyperlink" xfId="106" builtinId="9" hidden="1"/>
    <cellStyle name="Followed Hyperlink" xfId="26" builtinId="9" hidden="1"/>
    <cellStyle name="Followed Hyperlink" xfId="24" builtinId="9" hidden="1"/>
    <cellStyle name="Followed Hyperlink" xfId="88" builtinId="9" hidden="1"/>
    <cellStyle name="Followed Hyperlink" xfId="120" builtinId="9" hidden="1"/>
    <cellStyle name="Followed Hyperlink" xfId="82" builtinId="9" hidden="1"/>
    <cellStyle name="Followed Hyperlink" xfId="96" builtinId="9" hidden="1"/>
    <cellStyle name="Followed Hyperlink" xfId="76" builtinId="9" hidden="1"/>
    <cellStyle name="Followed Hyperlink" xfId="36" builtinId="9" hidden="1"/>
    <cellStyle name="Followed Hyperlink" xfId="70" builtinId="9" hidden="1"/>
    <cellStyle name="Followed Hyperlink" xfId="80" builtinId="9" hidden="1"/>
    <cellStyle name="Followed Hyperlink" xfId="72" builtinId="9" hidden="1"/>
    <cellStyle name="Followed Hyperlink" xfId="104" builtinId="9" hidden="1"/>
    <cellStyle name="Followed Hyperlink" xfId="78" builtinId="9" hidden="1"/>
    <cellStyle name="Followed Hyperlink" xfId="84" builtinId="9" hidden="1"/>
    <cellStyle name="Followed Hyperlink" xfId="92" builtinId="9" hidden="1"/>
    <cellStyle name="Followed Hyperlink" xfId="118" builtinId="9" hidden="1"/>
    <cellStyle name="Followed Hyperlink" xfId="108" builtinId="9" hidden="1"/>
    <cellStyle name="Followed Hyperlink" xfId="32" builtinId="9" hidden="1"/>
    <cellStyle name="Followed Hyperlink" xfId="66" builtinId="9" hidden="1"/>
    <cellStyle name="Followed Hyperlink" xfId="34" builtinId="9" hidden="1"/>
    <cellStyle name="Followed Hyperlink" xfId="86" builtinId="9" hidden="1"/>
    <cellStyle name="Followed Hyperlink" xfId="110" builtinId="9" hidden="1"/>
    <cellStyle name="Followed Hyperlink" xfId="68" builtinId="9" hidden="1"/>
    <cellStyle name="Followed Hyperlink" xfId="90" builtinId="9" hidden="1"/>
    <cellStyle name="Followed Hyperlink" xfId="98" builtinId="9" hidden="1"/>
    <cellStyle name="Followed Hyperlink" xfId="58" builtinId="9" hidden="1"/>
    <cellStyle name="Followed Hyperlink" xfId="130" builtinId="9" hidden="1"/>
    <cellStyle name="Followed Hyperlink" xfId="6" builtinId="9" hidden="1"/>
    <cellStyle name="Followed Hyperlink" xfId="2" builtinId="9" hidden="1"/>
    <cellStyle name="Followed Hyperlink" xfId="132" builtinId="9" hidden="1"/>
    <cellStyle name="Followed Hyperlink" xfId="40" builtinId="9" hidden="1"/>
    <cellStyle name="Followed Hyperlink" xfId="134" builtinId="9" hidden="1"/>
    <cellStyle name="Followed Hyperlink" xfId="136" builtinId="9" hidden="1"/>
    <cellStyle name="Followed Hyperlink" xfId="124" builtinId="9" hidden="1"/>
    <cellStyle name="Followed Hyperlink" xfId="8" builtinId="9" hidden="1"/>
    <cellStyle name="Followed Hyperlink" xfId="4" builtinId="9" hidden="1"/>
    <cellStyle name="Followed Hyperlink" xfId="48" builtinId="9" hidden="1"/>
    <cellStyle name="Followed Hyperlink" xfId="10" builtinId="9" hidden="1"/>
    <cellStyle name="Followed Hyperlink" xfId="38" builtinId="9" hidden="1"/>
    <cellStyle name="Followed Hyperlink" xfId="12" builtinId="9" hidden="1"/>
    <cellStyle name="Followed Hyperlink" xfId="52" builtinId="9" hidden="1"/>
    <cellStyle name="Followed Hyperlink" xfId="138" builtinId="9" hidden="1"/>
    <cellStyle name="Followed Hyperlink" xfId="20" builtinId="9" hidden="1"/>
    <cellStyle name="Followed Hyperlink" xfId="64" builtinId="9" hidden="1"/>
    <cellStyle name="Followed Hyperlink" xfId="126" builtinId="9" hidden="1"/>
    <cellStyle name="Followed Hyperlink" xfId="54" builtinId="9" hidden="1"/>
    <cellStyle name="Followed Hyperlink" xfId="46" builtinId="9" hidden="1"/>
    <cellStyle name="Followed Hyperlink" xfId="62" builtinId="9" hidden="1"/>
    <cellStyle name="Followed Hyperlink" xfId="60" builtinId="9" hidden="1"/>
    <cellStyle name="Followed Hyperlink" xfId="122" builtinId="9" hidden="1"/>
    <cellStyle name="Followed Hyperlink" xfId="18" builtinId="9" hidden="1"/>
    <cellStyle name="Followed Hyperlink" xfId="14" builtinId="9" hidden="1"/>
    <cellStyle name="Followed Hyperlink" xfId="16" builtinId="9" hidden="1"/>
    <cellStyle name="Followed Hyperlink" xfId="30" builtinId="9" hidden="1"/>
    <cellStyle name="Followed Hyperlink" xfId="44" builtinId="9" hidden="1"/>
    <cellStyle name="Followed Hyperlink" xfId="50" builtinId="9" hidden="1"/>
    <cellStyle name="Followed Hyperlink" xfId="56" builtinId="9" hidden="1"/>
    <cellStyle name="Followed Hyperlink" xfId="42" builtinId="9" hidden="1"/>
    <cellStyle name="Followed Hyperlink" xfId="22" builtinId="9" hidden="1"/>
    <cellStyle name="Hyperlink" xfId="69" builtinId="8" hidden="1"/>
    <cellStyle name="Hyperlink" xfId="85" builtinId="8" hidden="1"/>
    <cellStyle name="Hyperlink" xfId="97" builtinId="8" hidden="1"/>
    <cellStyle name="Hyperlink" xfId="117" builtinId="8" hidden="1"/>
    <cellStyle name="Hyperlink" xfId="35" builtinId="8" hidden="1"/>
    <cellStyle name="Hyperlink" xfId="81" builtinId="8" hidden="1"/>
    <cellStyle name="Hyperlink" xfId="113" builtinId="8" hidden="1"/>
    <cellStyle name="Hyperlink" xfId="87" builtinId="8" hidden="1"/>
    <cellStyle name="Hyperlink" xfId="89" builtinId="8" hidden="1"/>
    <cellStyle name="Hyperlink" xfId="65" builtinId="8" hidden="1"/>
    <cellStyle name="Hyperlink" xfId="39" builtinId="8" hidden="1"/>
    <cellStyle name="Hyperlink" xfId="43" builtinId="8" hidden="1"/>
    <cellStyle name="Hyperlink" xfId="111" builtinId="8" hidden="1"/>
    <cellStyle name="Hyperlink" xfId="103" builtinId="8" hidden="1"/>
    <cellStyle name="Hyperlink" xfId="77" builtinId="8" hidden="1"/>
    <cellStyle name="Hyperlink" xfId="93" builtinId="8" hidden="1"/>
    <cellStyle name="Hyperlink" xfId="95" builtinId="8" hidden="1"/>
    <cellStyle name="Hyperlink" xfId="37" builtinId="8" hidden="1"/>
    <cellStyle name="Hyperlink" xfId="119" builtinId="8" hidden="1"/>
    <cellStyle name="Hyperlink" xfId="99" builtinId="8" hidden="1"/>
    <cellStyle name="Hyperlink" xfId="31" builtinId="8" hidden="1"/>
    <cellStyle name="Hyperlink" xfId="71" builtinId="8" hidden="1"/>
    <cellStyle name="Hyperlink" xfId="101" builtinId="8" hidden="1"/>
    <cellStyle name="Hyperlink" xfId="75" builtinId="8" hidden="1"/>
    <cellStyle name="Hyperlink" xfId="105" builtinId="8" hidden="1"/>
    <cellStyle name="Hyperlink" xfId="79" builtinId="8" hidden="1"/>
    <cellStyle name="Hyperlink" xfId="115" builtinId="8" hidden="1"/>
    <cellStyle name="Hyperlink" xfId="29" builtinId="8" hidden="1"/>
    <cellStyle name="Hyperlink" xfId="83" builtinId="8" hidden="1"/>
    <cellStyle name="Hyperlink" xfId="33" builtinId="8" hidden="1"/>
    <cellStyle name="Hyperlink" xfId="67" builtinId="8" hidden="1"/>
    <cellStyle name="Hyperlink" xfId="73" builtinId="8" hidden="1"/>
    <cellStyle name="Hyperlink" xfId="91" builtinId="8" hidden="1"/>
    <cellStyle name="Hyperlink" xfId="11" builtinId="8" hidden="1"/>
    <cellStyle name="Hyperlink" xfId="3" builtinId="8" hidden="1"/>
    <cellStyle name="Hyperlink" xfId="17" builtinId="8" hidden="1"/>
    <cellStyle name="Hyperlink" xfId="49" builtinId="8" hidden="1"/>
    <cellStyle name="Hyperlink" xfId="41" builtinId="8" hidden="1"/>
    <cellStyle name="Hyperlink" xfId="135" builtinId="8" hidden="1"/>
    <cellStyle name="Hyperlink" xfId="1" builtinId="8" hidden="1"/>
    <cellStyle name="Hyperlink" xfId="123" builtinId="8" hidden="1"/>
    <cellStyle name="Hyperlink" xfId="53" builtinId="8" hidden="1"/>
    <cellStyle name="Hyperlink" xfId="129" builtinId="8" hidden="1"/>
    <cellStyle name="Hyperlink" xfId="47" builtinId="8" hidden="1"/>
    <cellStyle name="Hyperlink" xfId="131" builtinId="8" hidden="1"/>
    <cellStyle name="Hyperlink" xfId="13" builtinId="8" hidden="1"/>
    <cellStyle name="Hyperlink" xfId="137" builtinId="8" hidden="1"/>
    <cellStyle name="Hyperlink" xfId="63" builtinId="8" hidden="1"/>
    <cellStyle name="Hyperlink" xfId="9" builtinId="8" hidden="1"/>
    <cellStyle name="Hyperlink" xfId="107" builtinId="8" hidden="1"/>
    <cellStyle name="Hyperlink" xfId="109" builtinId="8" hidden="1"/>
    <cellStyle name="Hyperlink" xfId="57" builtinId="8" hidden="1"/>
    <cellStyle name="Hyperlink" xfId="5" builtinId="8" hidden="1"/>
    <cellStyle name="Hyperlink" xfId="7" builtinId="8" hidden="1"/>
    <cellStyle name="Hyperlink" xfId="59" builtinId="8" hidden="1"/>
    <cellStyle name="Hyperlink" xfId="23" builtinId="8" hidden="1"/>
    <cellStyle name="Hyperlink" xfId="19" builtinId="8" hidden="1"/>
    <cellStyle name="Hyperlink" xfId="21" builtinId="8" hidden="1"/>
    <cellStyle name="Hyperlink" xfId="45" builtinId="8" hidden="1"/>
    <cellStyle name="Hyperlink" xfId="121" builtinId="8" hidden="1"/>
    <cellStyle name="Hyperlink" xfId="125" builtinId="8" hidden="1"/>
    <cellStyle name="Hyperlink" xfId="27" builtinId="8" hidden="1"/>
    <cellStyle name="Hyperlink" xfId="15" builtinId="8" hidden="1"/>
    <cellStyle name="Hyperlink" xfId="61" builtinId="8" hidden="1"/>
    <cellStyle name="Hyperlink" xfId="51" builtinId="8" hidden="1"/>
    <cellStyle name="Hyperlink" xfId="25" builtinId="8" hidden="1"/>
    <cellStyle name="Hyperlink" xfId="55" builtinId="8" hidden="1"/>
    <cellStyle name="Hyperlink" xfId="133" builtinId="8" hidden="1"/>
    <cellStyle name="Normal" xfId="0" builtinId="0"/>
    <cellStyle name="Normal 2" xfId="127" xr:uid="{00000000-0005-0000-0000-00008A000000}"/>
  </cellStyles>
  <dxfs count="0"/>
  <tableStyles count="0" defaultTableStyle="TableStyleMedium9" defaultPivotStyle="PivotStyleLight16"/>
  <colors>
    <mruColors>
      <color rgb="FF86205D"/>
      <color rgb="FF29719C"/>
      <color rgb="FFA35F29"/>
      <color rgb="FFFFFD78"/>
      <color rgb="FFA8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AE221AA-A8AC-48DC-95B8-A58723EE8B8D}" type="doc">
      <dgm:prSet loTypeId="urn:microsoft.com/office/officeart/2005/8/layout/chevron1" loCatId="process" qsTypeId="urn:microsoft.com/office/officeart/2005/8/quickstyle/simple1" qsCatId="simple" csTypeId="urn:microsoft.com/office/officeart/2005/8/colors/accent1_2" csCatId="accent1" phldr="1"/>
      <dgm:spPr/>
    </dgm:pt>
    <dgm:pt modelId="{745944EA-5B8F-480B-9A14-070BBEE69C5A}">
      <dgm:prSet phldrT="[Text]"/>
      <dgm:spPr/>
      <dgm:t>
        <a:bodyPr/>
        <a:lstStyle/>
        <a:p>
          <a:r>
            <a:rPr lang="en-US"/>
            <a:t>Deleted for 2020</a:t>
          </a:r>
        </a:p>
      </dgm:t>
    </dgm:pt>
    <dgm:pt modelId="{657D7D3C-D27C-43BB-9E87-C06794D197C4}" type="parTrans" cxnId="{F81CFE63-25EE-49F9-8CE7-8C817D52080B}">
      <dgm:prSet/>
      <dgm:spPr/>
      <dgm:t>
        <a:bodyPr/>
        <a:lstStyle/>
        <a:p>
          <a:endParaRPr lang="en-US"/>
        </a:p>
      </dgm:t>
    </dgm:pt>
    <dgm:pt modelId="{52670328-136C-4ED3-8C9F-9BA0C6DD11E0}" type="sibTrans" cxnId="{F81CFE63-25EE-49F9-8CE7-8C817D52080B}">
      <dgm:prSet/>
      <dgm:spPr/>
      <dgm:t>
        <a:bodyPr/>
        <a:lstStyle/>
        <a:p>
          <a:endParaRPr lang="en-US"/>
        </a:p>
      </dgm:t>
    </dgm:pt>
    <dgm:pt modelId="{FD475C2E-2C9B-4246-B82E-A0905A5DCB87}" type="pres">
      <dgm:prSet presAssocID="{DAE221AA-A8AC-48DC-95B8-A58723EE8B8D}" presName="Name0" presStyleCnt="0">
        <dgm:presLayoutVars>
          <dgm:dir/>
          <dgm:animLvl val="lvl"/>
          <dgm:resizeHandles val="exact"/>
        </dgm:presLayoutVars>
      </dgm:prSet>
      <dgm:spPr/>
    </dgm:pt>
    <dgm:pt modelId="{2799DC52-271A-4F70-A441-AE44B84FA2A7}" type="pres">
      <dgm:prSet presAssocID="{745944EA-5B8F-480B-9A14-070BBEE69C5A}" presName="parTxOnly" presStyleLbl="node1" presStyleIdx="0" presStyleCnt="1" custLinFactNeighborX="-2012" custLinFactNeighborY="-4286">
        <dgm:presLayoutVars>
          <dgm:chMax val="0"/>
          <dgm:chPref val="0"/>
          <dgm:bulletEnabled val="1"/>
        </dgm:presLayoutVars>
      </dgm:prSet>
      <dgm:spPr/>
    </dgm:pt>
  </dgm:ptLst>
  <dgm:cxnLst>
    <dgm:cxn modelId="{F81CFE63-25EE-49F9-8CE7-8C817D52080B}" srcId="{DAE221AA-A8AC-48DC-95B8-A58723EE8B8D}" destId="{745944EA-5B8F-480B-9A14-070BBEE69C5A}" srcOrd="0" destOrd="0" parTransId="{657D7D3C-D27C-43BB-9E87-C06794D197C4}" sibTransId="{52670328-136C-4ED3-8C9F-9BA0C6DD11E0}"/>
    <dgm:cxn modelId="{13AA45BD-D8A2-4A49-9B36-A079833B1B3D}" type="presOf" srcId="{DAE221AA-A8AC-48DC-95B8-A58723EE8B8D}" destId="{FD475C2E-2C9B-4246-B82E-A0905A5DCB87}" srcOrd="0" destOrd="0" presId="urn:microsoft.com/office/officeart/2005/8/layout/chevron1"/>
    <dgm:cxn modelId="{494CDDFB-1FFE-4FA6-AE26-9C0AA3951DB2}" type="presOf" srcId="{745944EA-5B8F-480B-9A14-070BBEE69C5A}" destId="{2799DC52-271A-4F70-A441-AE44B84FA2A7}" srcOrd="0" destOrd="0" presId="urn:microsoft.com/office/officeart/2005/8/layout/chevron1"/>
    <dgm:cxn modelId="{36C324AD-6784-4034-B6D1-FEC836F04579}" type="presParOf" srcId="{FD475C2E-2C9B-4246-B82E-A0905A5DCB87}" destId="{2799DC52-271A-4F70-A441-AE44B84FA2A7}" srcOrd="0"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DAE221AA-A8AC-48DC-95B8-A58723EE8B8D}" type="doc">
      <dgm:prSet loTypeId="urn:microsoft.com/office/officeart/2005/8/layout/chevron1" loCatId="process" qsTypeId="urn:microsoft.com/office/officeart/2005/8/quickstyle/simple1" qsCatId="simple" csTypeId="urn:microsoft.com/office/officeart/2005/8/colors/accent1_2" csCatId="accent1" phldr="1"/>
      <dgm:spPr/>
    </dgm:pt>
    <dgm:pt modelId="{745944EA-5B8F-480B-9A14-070BBEE69C5A}">
      <dgm:prSet phldrT="[Text]" custT="1"/>
      <dgm:spPr/>
      <dgm:t>
        <a:bodyPr/>
        <a:lstStyle/>
        <a:p>
          <a:r>
            <a:rPr lang="en-US" sz="1500"/>
            <a:t>Eliminado para 2020</a:t>
          </a:r>
        </a:p>
      </dgm:t>
    </dgm:pt>
    <dgm:pt modelId="{657D7D3C-D27C-43BB-9E87-C06794D197C4}" type="parTrans" cxnId="{F81CFE63-25EE-49F9-8CE7-8C817D52080B}">
      <dgm:prSet/>
      <dgm:spPr/>
      <dgm:t>
        <a:bodyPr/>
        <a:lstStyle/>
        <a:p>
          <a:endParaRPr lang="en-US"/>
        </a:p>
      </dgm:t>
    </dgm:pt>
    <dgm:pt modelId="{52670328-136C-4ED3-8C9F-9BA0C6DD11E0}" type="sibTrans" cxnId="{F81CFE63-25EE-49F9-8CE7-8C817D52080B}">
      <dgm:prSet/>
      <dgm:spPr/>
      <dgm:t>
        <a:bodyPr/>
        <a:lstStyle/>
        <a:p>
          <a:endParaRPr lang="en-US"/>
        </a:p>
      </dgm:t>
    </dgm:pt>
    <dgm:pt modelId="{FD475C2E-2C9B-4246-B82E-A0905A5DCB87}" type="pres">
      <dgm:prSet presAssocID="{DAE221AA-A8AC-48DC-95B8-A58723EE8B8D}" presName="Name0" presStyleCnt="0">
        <dgm:presLayoutVars>
          <dgm:dir/>
          <dgm:animLvl val="lvl"/>
          <dgm:resizeHandles val="exact"/>
        </dgm:presLayoutVars>
      </dgm:prSet>
      <dgm:spPr/>
    </dgm:pt>
    <dgm:pt modelId="{2799DC52-271A-4F70-A441-AE44B84FA2A7}" type="pres">
      <dgm:prSet presAssocID="{745944EA-5B8F-480B-9A14-070BBEE69C5A}" presName="parTxOnly" presStyleLbl="node1" presStyleIdx="0" presStyleCnt="1" custLinFactNeighborX="-10353" custLinFactNeighborY="-29787">
        <dgm:presLayoutVars>
          <dgm:chMax val="0"/>
          <dgm:chPref val="0"/>
          <dgm:bulletEnabled val="1"/>
        </dgm:presLayoutVars>
      </dgm:prSet>
      <dgm:spPr/>
    </dgm:pt>
  </dgm:ptLst>
  <dgm:cxnLst>
    <dgm:cxn modelId="{F81CFE63-25EE-49F9-8CE7-8C817D52080B}" srcId="{DAE221AA-A8AC-48DC-95B8-A58723EE8B8D}" destId="{745944EA-5B8F-480B-9A14-070BBEE69C5A}" srcOrd="0" destOrd="0" parTransId="{657D7D3C-D27C-43BB-9E87-C06794D197C4}" sibTransId="{52670328-136C-4ED3-8C9F-9BA0C6DD11E0}"/>
    <dgm:cxn modelId="{13AA45BD-D8A2-4A49-9B36-A079833B1B3D}" type="presOf" srcId="{DAE221AA-A8AC-48DC-95B8-A58723EE8B8D}" destId="{FD475C2E-2C9B-4246-B82E-A0905A5DCB87}" srcOrd="0" destOrd="0" presId="urn:microsoft.com/office/officeart/2005/8/layout/chevron1"/>
    <dgm:cxn modelId="{494CDDFB-1FFE-4FA6-AE26-9C0AA3951DB2}" type="presOf" srcId="{745944EA-5B8F-480B-9A14-070BBEE69C5A}" destId="{2799DC52-271A-4F70-A441-AE44B84FA2A7}" srcOrd="0" destOrd="0" presId="urn:microsoft.com/office/officeart/2005/8/layout/chevron1"/>
    <dgm:cxn modelId="{36C324AD-6784-4034-B6D1-FEC836F04579}" type="presParOf" srcId="{FD475C2E-2C9B-4246-B82E-A0905A5DCB87}" destId="{2799DC52-271A-4F70-A441-AE44B84FA2A7}" srcOrd="0" destOrd="0" presId="urn:microsoft.com/office/officeart/2005/8/layout/chevron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799DC52-271A-4F70-A441-AE44B84FA2A7}">
      <dsp:nvSpPr>
        <dsp:cNvPr id="0" name=""/>
        <dsp:cNvSpPr/>
      </dsp:nvSpPr>
      <dsp:spPr>
        <a:xfrm>
          <a:off x="0" y="0"/>
          <a:ext cx="2036358" cy="469900"/>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009" tIns="22670" rIns="22670" bIns="22670" numCol="1" spcCol="1270" anchor="ctr" anchorCtr="0">
          <a:noAutofit/>
        </a:bodyPr>
        <a:lstStyle/>
        <a:p>
          <a:pPr marL="0" lvl="0" indent="0" algn="ctr" defTabSz="755650">
            <a:lnSpc>
              <a:spcPct val="90000"/>
            </a:lnSpc>
            <a:spcBef>
              <a:spcPct val="0"/>
            </a:spcBef>
            <a:spcAft>
              <a:spcPct val="35000"/>
            </a:spcAft>
            <a:buNone/>
          </a:pPr>
          <a:r>
            <a:rPr lang="en-US" sz="1700" kern="1200"/>
            <a:t>Deleted for 2020</a:t>
          </a:r>
        </a:p>
      </dsp:txBody>
      <dsp:txXfrm>
        <a:off x="234950" y="0"/>
        <a:ext cx="1566458" cy="46990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799DC52-271A-4F70-A441-AE44B84FA2A7}">
      <dsp:nvSpPr>
        <dsp:cNvPr id="0" name=""/>
        <dsp:cNvSpPr/>
      </dsp:nvSpPr>
      <dsp:spPr>
        <a:xfrm>
          <a:off x="0" y="0"/>
          <a:ext cx="2036358" cy="542924"/>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US" sz="1500" kern="1200"/>
            <a:t>Eliminado para 2020</a:t>
          </a:r>
        </a:p>
      </dsp:txBody>
      <dsp:txXfrm>
        <a:off x="271462" y="0"/>
        <a:ext cx="1493434" cy="54292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273050</xdr:colOff>
      <xdr:row>2</xdr:row>
      <xdr:rowOff>196850</xdr:rowOff>
    </xdr:from>
    <xdr:to>
      <xdr:col>10</xdr:col>
      <xdr:colOff>444500</xdr:colOff>
      <xdr:row>2</xdr:row>
      <xdr:rowOff>797100</xdr:rowOff>
    </xdr:to>
    <xdr:pic>
      <xdr:nvPicPr>
        <xdr:cNvPr id="2" name="Picture 1">
          <a:extLst>
            <a:ext uri="{FF2B5EF4-FFF2-40B4-BE49-F238E27FC236}">
              <a16:creationId xmlns:a16="http://schemas.microsoft.com/office/drawing/2014/main" id="{F3D4BC20-E710-433C-B8EF-F5964AF6BCC4}"/>
            </a:ext>
          </a:extLst>
        </xdr:cNvPr>
        <xdr:cNvPicPr>
          <a:picLocks noChangeAspect="1"/>
        </xdr:cNvPicPr>
      </xdr:nvPicPr>
      <xdr:blipFill>
        <a:blip xmlns:r="http://schemas.openxmlformats.org/officeDocument/2006/relationships" r:embed="rId1"/>
        <a:stretch>
          <a:fillRect/>
        </a:stretch>
      </xdr:blipFill>
      <xdr:spPr>
        <a:xfrm>
          <a:off x="10360025" y="1177925"/>
          <a:ext cx="1708150" cy="600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114300</xdr:colOff>
      <xdr:row>1</xdr:row>
      <xdr:rowOff>37487</xdr:rowOff>
    </xdr:from>
    <xdr:to>
      <xdr:col>8</xdr:col>
      <xdr:colOff>2674052</xdr:colOff>
      <xdr:row>1</xdr:row>
      <xdr:rowOff>945395</xdr:rowOff>
    </xdr:to>
    <xdr:pic>
      <xdr:nvPicPr>
        <xdr:cNvPr id="2" name="Picture 1">
          <a:extLst>
            <a:ext uri="{FF2B5EF4-FFF2-40B4-BE49-F238E27FC236}">
              <a16:creationId xmlns:a16="http://schemas.microsoft.com/office/drawing/2014/main" id="{BD5AE39D-B4C5-4BA7-961D-AD43C5F8FD79}"/>
            </a:ext>
          </a:extLst>
        </xdr:cNvPr>
        <xdr:cNvPicPr>
          <a:picLocks noChangeAspect="1"/>
        </xdr:cNvPicPr>
      </xdr:nvPicPr>
      <xdr:blipFill>
        <a:blip xmlns:r="http://schemas.openxmlformats.org/officeDocument/2006/relationships" r:embed="rId1"/>
        <a:stretch>
          <a:fillRect/>
        </a:stretch>
      </xdr:blipFill>
      <xdr:spPr>
        <a:xfrm>
          <a:off x="18288000" y="570887"/>
          <a:ext cx="2557847" cy="909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276226</xdr:colOff>
      <xdr:row>1</xdr:row>
      <xdr:rowOff>0</xdr:rowOff>
    </xdr:from>
    <xdr:to>
      <xdr:col>8</xdr:col>
      <xdr:colOff>390525</xdr:colOff>
      <xdr:row>2</xdr:row>
      <xdr:rowOff>0</xdr:rowOff>
    </xdr:to>
    <xdr:graphicFrame macro="">
      <xdr:nvGraphicFramePr>
        <xdr:cNvPr id="2" name="Diagram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295275</xdr:colOff>
      <xdr:row>4</xdr:row>
      <xdr:rowOff>114300</xdr:rowOff>
    </xdr:from>
    <xdr:to>
      <xdr:col>8</xdr:col>
      <xdr:colOff>409574</xdr:colOff>
      <xdr:row>4</xdr:row>
      <xdr:rowOff>657224</xdr:rowOff>
    </xdr:to>
    <xdr:graphicFrame macro="">
      <xdr:nvGraphicFramePr>
        <xdr:cNvPr id="3" name="Diagra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12340166</xdr:colOff>
      <xdr:row>1</xdr:row>
      <xdr:rowOff>465666</xdr:rowOff>
    </xdr:from>
    <xdr:to>
      <xdr:col>8</xdr:col>
      <xdr:colOff>1972</xdr:colOff>
      <xdr:row>1</xdr:row>
      <xdr:rowOff>1463344</xdr:rowOff>
    </xdr:to>
    <xdr:pic>
      <xdr:nvPicPr>
        <xdr:cNvPr id="2" name="Picture 1">
          <a:extLst>
            <a:ext uri="{FF2B5EF4-FFF2-40B4-BE49-F238E27FC236}">
              <a16:creationId xmlns:a16="http://schemas.microsoft.com/office/drawing/2014/main" id="{40A1C2AF-5BE7-44B7-9086-FD241F7510BA}"/>
            </a:ext>
          </a:extLst>
        </xdr:cNvPr>
        <xdr:cNvPicPr>
          <a:picLocks noChangeAspect="1"/>
        </xdr:cNvPicPr>
      </xdr:nvPicPr>
      <xdr:blipFill>
        <a:blip xmlns:r="http://schemas.openxmlformats.org/officeDocument/2006/relationships" r:embed="rId1"/>
        <a:stretch>
          <a:fillRect/>
        </a:stretch>
      </xdr:blipFill>
      <xdr:spPr>
        <a:xfrm>
          <a:off x="19706166" y="656166"/>
          <a:ext cx="2851006" cy="997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27"/>
  <sheetViews>
    <sheetView workbookViewId="0">
      <selection activeCell="D27" sqref="D27"/>
    </sheetView>
  </sheetViews>
  <sheetFormatPr defaultColWidth="9.33203125" defaultRowHeight="14.4"/>
  <cols>
    <col min="1" max="1" width="51.33203125" bestFit="1" customWidth="1"/>
    <col min="4" max="4" width="58.6640625" bestFit="1" customWidth="1"/>
  </cols>
  <sheetData>
    <row r="4" spans="1:4">
      <c r="A4" s="4" t="s">
        <v>0</v>
      </c>
      <c r="D4" s="4" t="s">
        <v>1</v>
      </c>
    </row>
    <row r="5" spans="1:4">
      <c r="A5" t="s">
        <v>2</v>
      </c>
      <c r="D5" t="s">
        <v>3</v>
      </c>
    </row>
    <row r="6" spans="1:4">
      <c r="A6" t="s">
        <v>4</v>
      </c>
      <c r="D6" t="s">
        <v>5</v>
      </c>
    </row>
    <row r="7" spans="1:4">
      <c r="A7" t="s">
        <v>6</v>
      </c>
      <c r="D7" t="s">
        <v>7</v>
      </c>
    </row>
    <row r="10" spans="1:4">
      <c r="A10" s="4" t="s">
        <v>8</v>
      </c>
      <c r="D10" s="4" t="s">
        <v>9</v>
      </c>
    </row>
    <row r="11" spans="1:4">
      <c r="A11" t="s">
        <v>10</v>
      </c>
      <c r="D11" t="s">
        <v>11</v>
      </c>
    </row>
    <row r="12" spans="1:4">
      <c r="A12" t="s">
        <v>12</v>
      </c>
      <c r="D12" t="s">
        <v>13</v>
      </c>
    </row>
    <row r="13" spans="1:4">
      <c r="A13" t="s">
        <v>14</v>
      </c>
      <c r="D13" t="s">
        <v>15</v>
      </c>
    </row>
    <row r="14" spans="1:4">
      <c r="A14" t="s">
        <v>16</v>
      </c>
      <c r="D14" t="s">
        <v>17</v>
      </c>
    </row>
    <row r="15" spans="1:4">
      <c r="A15" t="s">
        <v>18</v>
      </c>
      <c r="D15" t="s">
        <v>19</v>
      </c>
    </row>
    <row r="16" spans="1:4">
      <c r="A16" t="s">
        <v>20</v>
      </c>
      <c r="D16" t="s">
        <v>21</v>
      </c>
    </row>
    <row r="17" spans="1:4">
      <c r="A17" t="s">
        <v>22</v>
      </c>
      <c r="D17" t="s">
        <v>23</v>
      </c>
    </row>
    <row r="18" spans="1:4">
      <c r="A18" t="s">
        <v>24</v>
      </c>
      <c r="D18" t="s">
        <v>25</v>
      </c>
    </row>
    <row r="20" spans="1:4">
      <c r="A20" s="4" t="s">
        <v>26</v>
      </c>
      <c r="D20" s="4" t="s">
        <v>27</v>
      </c>
    </row>
    <row r="21" spans="1:4">
      <c r="A21" s="41" t="s">
        <v>28</v>
      </c>
      <c r="D21" s="41" t="s">
        <v>29</v>
      </c>
    </row>
    <row r="22" spans="1:4">
      <c r="A22" s="41" t="s">
        <v>30</v>
      </c>
      <c r="D22" s="41" t="s">
        <v>31</v>
      </c>
    </row>
    <row r="23" spans="1:4">
      <c r="A23" s="36" t="s">
        <v>32</v>
      </c>
      <c r="D23" s="36" t="s">
        <v>33</v>
      </c>
    </row>
    <row r="25" spans="1:4">
      <c r="A25" s="4" t="s">
        <v>34</v>
      </c>
      <c r="D25" s="4" t="s">
        <v>35</v>
      </c>
    </row>
    <row r="26" spans="1:4">
      <c r="A26" s="2" t="s">
        <v>36</v>
      </c>
      <c r="D26" t="s">
        <v>37</v>
      </c>
    </row>
    <row r="27" spans="1:4">
      <c r="A27" s="2" t="s">
        <v>38</v>
      </c>
      <c r="D27" t="s">
        <v>39</v>
      </c>
    </row>
  </sheetData>
  <pageMargins left="0.7" right="0.7" top="0.75" bottom="0.75" header="0.3" footer="0.3"/>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K104"/>
  <sheetViews>
    <sheetView zoomScaleNormal="100" zoomScalePageLayoutView="112" workbookViewId="0">
      <selection activeCell="F34" sqref="F34"/>
    </sheetView>
  </sheetViews>
  <sheetFormatPr defaultColWidth="9.33203125" defaultRowHeight="14.4"/>
  <cols>
    <col min="1" max="1" width="22" customWidth="1"/>
    <col min="2" max="2" width="17.6640625" customWidth="1"/>
    <col min="3" max="4" width="19.33203125" style="22" hidden="1" customWidth="1"/>
    <col min="5" max="5" width="16.33203125" style="50" customWidth="1"/>
    <col min="6" max="6" width="43.33203125" style="23" customWidth="1"/>
    <col min="7" max="7" width="18.33203125" style="23" customWidth="1"/>
    <col min="8" max="8" width="17.6640625" style="23" customWidth="1"/>
  </cols>
  <sheetData>
    <row r="1" spans="1:11" s="32" customFormat="1" ht="28.8">
      <c r="A1" s="189" t="s">
        <v>40</v>
      </c>
      <c r="B1" s="189"/>
      <c r="C1" s="189"/>
      <c r="D1" s="189"/>
      <c r="E1" s="189"/>
      <c r="F1" s="189"/>
      <c r="G1" s="189"/>
      <c r="H1" s="189"/>
    </row>
    <row r="2" spans="1:11" s="32" customFormat="1" ht="28.8">
      <c r="A2" s="189" t="s">
        <v>41</v>
      </c>
      <c r="B2" s="189"/>
      <c r="C2" s="189"/>
      <c r="D2" s="189"/>
      <c r="E2" s="189"/>
      <c r="F2" s="189"/>
      <c r="G2" s="189"/>
      <c r="H2" s="189"/>
      <c r="K2" s="22"/>
    </row>
    <row r="3" spans="1:11" ht="62.4">
      <c r="A3" s="43" t="s">
        <v>42</v>
      </c>
      <c r="B3" s="43" t="s">
        <v>43</v>
      </c>
      <c r="C3" s="43" t="s">
        <v>44</v>
      </c>
      <c r="D3" s="42" t="s">
        <v>45</v>
      </c>
      <c r="E3" s="42" t="s">
        <v>46</v>
      </c>
      <c r="F3" s="42" t="s">
        <v>47</v>
      </c>
      <c r="G3" s="42" t="s">
        <v>48</v>
      </c>
      <c r="H3" s="42" t="s">
        <v>49</v>
      </c>
      <c r="K3" s="22"/>
    </row>
    <row r="4" spans="1:11">
      <c r="A4" s="58" t="s">
        <v>50</v>
      </c>
      <c r="B4" s="59"/>
      <c r="C4" s="21"/>
      <c r="D4" s="21"/>
      <c r="E4" s="60"/>
      <c r="F4" s="24"/>
      <c r="G4" s="24"/>
      <c r="H4" s="24"/>
      <c r="K4" s="22"/>
    </row>
    <row r="5" spans="1:11" ht="90" customHeight="1">
      <c r="A5" s="194" t="s">
        <v>51</v>
      </c>
      <c r="B5" s="194" t="s">
        <v>52</v>
      </c>
      <c r="C5" s="55" t="s">
        <v>53</v>
      </c>
      <c r="D5" s="18" t="s">
        <v>54</v>
      </c>
      <c r="E5" s="46" t="s">
        <v>55</v>
      </c>
      <c r="F5" s="1" t="s">
        <v>56</v>
      </c>
      <c r="G5" s="1" t="s">
        <v>19</v>
      </c>
      <c r="H5" s="1" t="s">
        <v>37</v>
      </c>
      <c r="K5" s="51"/>
    </row>
    <row r="6" spans="1:11" ht="72">
      <c r="A6" s="195"/>
      <c r="B6" s="195"/>
      <c r="C6" s="190" t="s">
        <v>57</v>
      </c>
      <c r="D6" s="191" t="s">
        <v>58</v>
      </c>
      <c r="E6" s="46" t="s">
        <v>59</v>
      </c>
      <c r="F6" s="1" t="s">
        <v>60</v>
      </c>
      <c r="G6" s="1" t="s">
        <v>19</v>
      </c>
      <c r="H6" s="1" t="s">
        <v>37</v>
      </c>
    </row>
    <row r="7" spans="1:11" ht="28.8">
      <c r="A7" s="195"/>
      <c r="B7" s="195"/>
      <c r="C7" s="190"/>
      <c r="D7" s="192"/>
      <c r="E7" s="46" t="s">
        <v>61</v>
      </c>
      <c r="F7" s="17" t="s">
        <v>62</v>
      </c>
      <c r="G7" s="1" t="s">
        <v>19</v>
      </c>
      <c r="H7" s="1" t="s">
        <v>37</v>
      </c>
    </row>
    <row r="8" spans="1:11" ht="93" customHeight="1">
      <c r="A8" s="195"/>
      <c r="B8" s="195"/>
      <c r="C8" s="190"/>
      <c r="D8" s="193"/>
      <c r="E8" s="46" t="s">
        <v>63</v>
      </c>
      <c r="F8" s="17" t="s">
        <v>64</v>
      </c>
      <c r="G8" s="1" t="s">
        <v>19</v>
      </c>
      <c r="H8" s="1" t="s">
        <v>37</v>
      </c>
    </row>
    <row r="9" spans="1:11" ht="68.25" customHeight="1">
      <c r="A9" s="195"/>
      <c r="B9" s="195"/>
      <c r="C9" s="55"/>
      <c r="D9" s="62"/>
      <c r="E9" s="47" t="s">
        <v>65</v>
      </c>
      <c r="F9" s="3" t="s">
        <v>66</v>
      </c>
      <c r="G9" s="1" t="s">
        <v>19</v>
      </c>
      <c r="H9" s="1" t="s">
        <v>37</v>
      </c>
    </row>
    <row r="10" spans="1:11" ht="86.4">
      <c r="A10" s="195"/>
      <c r="B10" s="195"/>
      <c r="C10" s="55" t="s">
        <v>67</v>
      </c>
      <c r="D10" s="52" t="s">
        <v>68</v>
      </c>
      <c r="E10" s="46" t="s">
        <v>69</v>
      </c>
      <c r="F10" s="3" t="s">
        <v>70</v>
      </c>
      <c r="G10" s="1" t="s">
        <v>19</v>
      </c>
      <c r="H10" s="1" t="s">
        <v>37</v>
      </c>
    </row>
    <row r="11" spans="1:11" ht="43.2">
      <c r="A11" s="195"/>
      <c r="B11" s="195"/>
      <c r="C11" s="55" t="s">
        <v>71</v>
      </c>
      <c r="D11" s="52" t="s">
        <v>72</v>
      </c>
      <c r="E11" s="46" t="s">
        <v>73</v>
      </c>
      <c r="F11" s="17" t="s">
        <v>74</v>
      </c>
      <c r="G11" s="1" t="s">
        <v>19</v>
      </c>
      <c r="H11" s="1" t="s">
        <v>37</v>
      </c>
    </row>
    <row r="12" spans="1:11" ht="100.8">
      <c r="A12" s="195"/>
      <c r="B12" s="195"/>
      <c r="C12" s="190" t="s">
        <v>75</v>
      </c>
      <c r="D12" s="191" t="s">
        <v>76</v>
      </c>
      <c r="E12" s="46" t="s">
        <v>77</v>
      </c>
      <c r="F12" s="17" t="s">
        <v>78</v>
      </c>
      <c r="G12" s="1" t="s">
        <v>19</v>
      </c>
      <c r="H12" s="1" t="s">
        <v>37</v>
      </c>
    </row>
    <row r="13" spans="1:11" ht="86.4">
      <c r="A13" s="195"/>
      <c r="B13" s="195"/>
      <c r="C13" s="190"/>
      <c r="D13" s="192"/>
      <c r="E13" s="46" t="s">
        <v>79</v>
      </c>
      <c r="F13" s="17" t="s">
        <v>80</v>
      </c>
      <c r="G13" s="1" t="s">
        <v>19</v>
      </c>
      <c r="H13" s="1" t="s">
        <v>37</v>
      </c>
    </row>
    <row r="14" spans="1:11" ht="72">
      <c r="A14" s="195"/>
      <c r="B14" s="195"/>
      <c r="C14" s="190"/>
      <c r="D14" s="193"/>
      <c r="E14" s="46" t="s">
        <v>81</v>
      </c>
      <c r="F14" s="17" t="s">
        <v>82</v>
      </c>
      <c r="G14" s="1" t="s">
        <v>19</v>
      </c>
      <c r="H14" s="1" t="s">
        <v>37</v>
      </c>
    </row>
    <row r="15" spans="1:11" ht="86.4">
      <c r="A15" s="195"/>
      <c r="B15" s="195"/>
      <c r="C15" s="190" t="s">
        <v>83</v>
      </c>
      <c r="D15" s="191" t="s">
        <v>84</v>
      </c>
      <c r="E15" s="46" t="s">
        <v>85</v>
      </c>
      <c r="F15" s="17" t="s">
        <v>86</v>
      </c>
      <c r="G15" s="1" t="s">
        <v>19</v>
      </c>
      <c r="H15" s="1" t="s">
        <v>37</v>
      </c>
    </row>
    <row r="16" spans="1:11" ht="57.6">
      <c r="A16" s="195"/>
      <c r="B16" s="195"/>
      <c r="C16" s="190"/>
      <c r="D16" s="193"/>
      <c r="E16" s="46" t="s">
        <v>87</v>
      </c>
      <c r="F16" s="17" t="s">
        <v>88</v>
      </c>
      <c r="G16" s="1" t="s">
        <v>19</v>
      </c>
      <c r="H16" s="1" t="s">
        <v>37</v>
      </c>
    </row>
    <row r="17" spans="1:8" ht="43.2">
      <c r="A17" s="195"/>
      <c r="B17" s="195"/>
      <c r="C17" s="55" t="s">
        <v>89</v>
      </c>
      <c r="D17" s="52" t="s">
        <v>90</v>
      </c>
      <c r="E17" s="48" t="s">
        <v>91</v>
      </c>
      <c r="F17" s="6" t="s">
        <v>92</v>
      </c>
      <c r="G17" s="2" t="s">
        <v>19</v>
      </c>
      <c r="H17" s="2" t="s">
        <v>37</v>
      </c>
    </row>
    <row r="18" spans="1:8" ht="43.2">
      <c r="A18" s="195"/>
      <c r="B18" s="196"/>
      <c r="C18" s="188" t="s">
        <v>93</v>
      </c>
      <c r="D18" s="198" t="s">
        <v>94</v>
      </c>
      <c r="E18" s="48" t="s">
        <v>95</v>
      </c>
      <c r="F18" s="6" t="s">
        <v>96</v>
      </c>
      <c r="G18" s="2" t="s">
        <v>23</v>
      </c>
      <c r="H18" s="2" t="s">
        <v>37</v>
      </c>
    </row>
    <row r="19" spans="1:8" ht="57.6">
      <c r="A19" s="195"/>
      <c r="B19" s="194" t="s">
        <v>97</v>
      </c>
      <c r="C19" s="188"/>
      <c r="D19" s="199"/>
      <c r="E19" s="48" t="s">
        <v>98</v>
      </c>
      <c r="F19" s="6" t="s">
        <v>99</v>
      </c>
      <c r="G19" s="2" t="s">
        <v>17</v>
      </c>
      <c r="H19" s="2" t="s">
        <v>37</v>
      </c>
    </row>
    <row r="20" spans="1:8" ht="57.6">
      <c r="A20" s="195"/>
      <c r="B20" s="195"/>
      <c r="C20" s="188" t="s">
        <v>100</v>
      </c>
      <c r="D20" s="198" t="s">
        <v>101</v>
      </c>
      <c r="E20" s="48" t="s">
        <v>102</v>
      </c>
      <c r="F20" s="6" t="s">
        <v>103</v>
      </c>
      <c r="G20" s="2" t="s">
        <v>17</v>
      </c>
      <c r="H20" s="2" t="s">
        <v>37</v>
      </c>
    </row>
    <row r="21" spans="1:8" ht="72">
      <c r="A21" s="195"/>
      <c r="B21" s="195"/>
      <c r="C21" s="188"/>
      <c r="D21" s="200"/>
      <c r="E21" s="48" t="s">
        <v>104</v>
      </c>
      <c r="F21" s="6" t="s">
        <v>105</v>
      </c>
      <c r="G21" s="2" t="s">
        <v>19</v>
      </c>
      <c r="H21" s="2" t="s">
        <v>37</v>
      </c>
    </row>
    <row r="22" spans="1:8" ht="57.6">
      <c r="A22" s="195"/>
      <c r="B22" s="195"/>
      <c r="C22" s="188"/>
      <c r="D22" s="199"/>
      <c r="E22" s="46" t="s">
        <v>106</v>
      </c>
      <c r="F22" s="17" t="s">
        <v>107</v>
      </c>
      <c r="G22" s="1" t="s">
        <v>19</v>
      </c>
      <c r="H22" s="1" t="s">
        <v>37</v>
      </c>
    </row>
    <row r="23" spans="1:8" ht="115.2">
      <c r="A23" s="195"/>
      <c r="B23" s="195"/>
      <c r="C23" s="190" t="s">
        <v>108</v>
      </c>
      <c r="D23" s="191" t="s">
        <v>109</v>
      </c>
      <c r="E23" s="46" t="s">
        <v>110</v>
      </c>
      <c r="F23" s="17" t="s">
        <v>111</v>
      </c>
      <c r="G23" s="1" t="s">
        <v>17</v>
      </c>
      <c r="H23" s="1" t="s">
        <v>37</v>
      </c>
    </row>
    <row r="24" spans="1:8" ht="154.5" customHeight="1">
      <c r="A24" s="195"/>
      <c r="B24" s="195"/>
      <c r="C24" s="190"/>
      <c r="D24" s="193"/>
      <c r="E24" s="46" t="s">
        <v>112</v>
      </c>
      <c r="F24" s="17" t="s">
        <v>113</v>
      </c>
      <c r="G24" s="1" t="s">
        <v>19</v>
      </c>
      <c r="H24" s="1" t="s">
        <v>37</v>
      </c>
    </row>
    <row r="25" spans="1:8" ht="63.75" customHeight="1">
      <c r="A25" s="195"/>
      <c r="B25" s="195"/>
      <c r="C25" s="190" t="s">
        <v>114</v>
      </c>
      <c r="D25" s="191" t="s">
        <v>115</v>
      </c>
      <c r="E25" s="46" t="s">
        <v>116</v>
      </c>
      <c r="F25" s="17" t="s">
        <v>117</v>
      </c>
      <c r="G25" s="1" t="s">
        <v>19</v>
      </c>
      <c r="H25" s="1" t="s">
        <v>37</v>
      </c>
    </row>
    <row r="26" spans="1:8" ht="28.8">
      <c r="A26" s="195"/>
      <c r="B26" s="195"/>
      <c r="C26" s="190"/>
      <c r="D26" s="193"/>
      <c r="E26" s="48" t="s">
        <v>118</v>
      </c>
      <c r="F26" s="6" t="s">
        <v>119</v>
      </c>
      <c r="G26" s="2" t="s">
        <v>19</v>
      </c>
      <c r="H26" s="2" t="s">
        <v>37</v>
      </c>
    </row>
    <row r="27" spans="1:8" ht="28.8">
      <c r="A27" s="195"/>
      <c r="B27" s="195"/>
      <c r="C27" s="188" t="s">
        <v>120</v>
      </c>
      <c r="D27" s="198" t="s">
        <v>121</v>
      </c>
      <c r="E27" s="48" t="s">
        <v>122</v>
      </c>
      <c r="F27" s="6" t="s">
        <v>123</v>
      </c>
      <c r="G27" s="2" t="s">
        <v>19</v>
      </c>
      <c r="H27" s="2" t="s">
        <v>37</v>
      </c>
    </row>
    <row r="28" spans="1:8" ht="86.4">
      <c r="A28" s="195"/>
      <c r="B28" s="195"/>
      <c r="C28" s="188"/>
      <c r="D28" s="199"/>
      <c r="E28" s="48" t="s">
        <v>124</v>
      </c>
      <c r="F28" s="2" t="s">
        <v>125</v>
      </c>
      <c r="G28" s="2" t="s">
        <v>17</v>
      </c>
      <c r="H28" s="2" t="s">
        <v>37</v>
      </c>
    </row>
    <row r="29" spans="1:8" ht="57.6">
      <c r="A29" s="195"/>
      <c r="B29" s="195"/>
      <c r="C29" s="188" t="s">
        <v>126</v>
      </c>
      <c r="D29" s="198" t="s">
        <v>127</v>
      </c>
      <c r="E29" s="48" t="s">
        <v>128</v>
      </c>
      <c r="F29" s="6" t="s">
        <v>129</v>
      </c>
      <c r="G29" s="2" t="s">
        <v>17</v>
      </c>
      <c r="H29" s="2" t="s">
        <v>37</v>
      </c>
    </row>
    <row r="30" spans="1:8" ht="72">
      <c r="A30" s="195"/>
      <c r="B30" s="195"/>
      <c r="C30" s="188"/>
      <c r="D30" s="199"/>
      <c r="E30" s="48" t="s">
        <v>130</v>
      </c>
      <c r="F30" s="6" t="s">
        <v>131</v>
      </c>
      <c r="G30" s="2" t="s">
        <v>19</v>
      </c>
      <c r="H30" s="2" t="s">
        <v>37</v>
      </c>
    </row>
    <row r="31" spans="1:8" ht="72">
      <c r="A31" s="195"/>
      <c r="B31" s="195"/>
      <c r="C31" s="71" t="s">
        <v>132</v>
      </c>
      <c r="D31" s="56" t="s">
        <v>133</v>
      </c>
      <c r="E31" s="48" t="s">
        <v>134</v>
      </c>
      <c r="F31" s="6" t="s">
        <v>135</v>
      </c>
      <c r="G31" s="2" t="s">
        <v>19</v>
      </c>
      <c r="H31" s="2" t="s">
        <v>37</v>
      </c>
    </row>
    <row r="32" spans="1:8" ht="409.6">
      <c r="A32" s="195"/>
      <c r="B32" s="197" t="s">
        <v>136</v>
      </c>
      <c r="C32" s="55" t="s">
        <v>137</v>
      </c>
      <c r="D32" s="52" t="s">
        <v>138</v>
      </c>
      <c r="E32" s="46" t="s">
        <v>139</v>
      </c>
      <c r="F32" s="20" t="s">
        <v>140</v>
      </c>
      <c r="G32" s="1" t="s">
        <v>19</v>
      </c>
      <c r="H32" s="1" t="s">
        <v>37</v>
      </c>
    </row>
    <row r="33" spans="1:8" ht="72">
      <c r="A33" s="195"/>
      <c r="B33" s="197"/>
      <c r="C33" s="188" t="s">
        <v>141</v>
      </c>
      <c r="D33" s="198" t="s">
        <v>142</v>
      </c>
      <c r="E33" s="48" t="s">
        <v>143</v>
      </c>
      <c r="F33" s="6" t="s">
        <v>144</v>
      </c>
      <c r="G33" s="2" t="s">
        <v>15</v>
      </c>
      <c r="H33" s="2" t="s">
        <v>37</v>
      </c>
    </row>
    <row r="34" spans="1:8" ht="86.4">
      <c r="A34" s="195"/>
      <c r="B34" s="197"/>
      <c r="C34" s="188"/>
      <c r="D34" s="199"/>
      <c r="E34" s="48" t="s">
        <v>145</v>
      </c>
      <c r="F34" s="6" t="s">
        <v>146</v>
      </c>
      <c r="G34" s="2" t="s">
        <v>15</v>
      </c>
      <c r="H34" s="2" t="s">
        <v>37</v>
      </c>
    </row>
    <row r="35" spans="1:8" ht="57.6">
      <c r="A35" s="195"/>
      <c r="B35" s="197"/>
      <c r="C35" s="54" t="s">
        <v>147</v>
      </c>
      <c r="D35" s="53" t="s">
        <v>148</v>
      </c>
      <c r="E35" s="48" t="s">
        <v>149</v>
      </c>
      <c r="F35" s="5" t="s">
        <v>150</v>
      </c>
      <c r="G35" s="2" t="s">
        <v>15</v>
      </c>
      <c r="H35" s="2" t="s">
        <v>37</v>
      </c>
    </row>
    <row r="36" spans="1:8" ht="72">
      <c r="A36" s="195"/>
      <c r="B36" s="197"/>
      <c r="C36" s="188" t="s">
        <v>151</v>
      </c>
      <c r="D36" s="198" t="s">
        <v>152</v>
      </c>
      <c r="E36" s="48" t="s">
        <v>153</v>
      </c>
      <c r="F36" s="6" t="s">
        <v>154</v>
      </c>
      <c r="G36" s="2" t="s">
        <v>25</v>
      </c>
      <c r="H36" s="2" t="s">
        <v>37</v>
      </c>
    </row>
    <row r="37" spans="1:8" ht="72">
      <c r="A37" s="195"/>
      <c r="B37" s="197"/>
      <c r="C37" s="188"/>
      <c r="D37" s="200"/>
      <c r="E37" s="48" t="s">
        <v>155</v>
      </c>
      <c r="F37" s="6" t="s">
        <v>156</v>
      </c>
      <c r="G37" s="2" t="s">
        <v>19</v>
      </c>
      <c r="H37" s="2" t="s">
        <v>37</v>
      </c>
    </row>
    <row r="38" spans="1:8" ht="57.6">
      <c r="A38" s="195"/>
      <c r="B38" s="197"/>
      <c r="C38" s="188"/>
      <c r="D38" s="199"/>
      <c r="E38" s="48" t="s">
        <v>157</v>
      </c>
      <c r="F38" s="6" t="s">
        <v>158</v>
      </c>
      <c r="G38" s="2" t="s">
        <v>19</v>
      </c>
      <c r="H38" s="2" t="s">
        <v>37</v>
      </c>
    </row>
    <row r="39" spans="1:8" ht="28.8">
      <c r="A39" s="195"/>
      <c r="B39" s="197"/>
      <c r="C39" s="188" t="s">
        <v>159</v>
      </c>
      <c r="D39" s="198" t="s">
        <v>160</v>
      </c>
      <c r="E39" s="48" t="s">
        <v>161</v>
      </c>
      <c r="F39" s="6" t="s">
        <v>162</v>
      </c>
      <c r="G39" s="2" t="s">
        <v>19</v>
      </c>
      <c r="H39" s="2" t="s">
        <v>37</v>
      </c>
    </row>
    <row r="40" spans="1:8" ht="72">
      <c r="A40" s="195"/>
      <c r="B40" s="197"/>
      <c r="C40" s="188"/>
      <c r="D40" s="199"/>
      <c r="E40" s="48" t="s">
        <v>163</v>
      </c>
      <c r="F40" s="6" t="s">
        <v>164</v>
      </c>
      <c r="G40" s="2" t="s">
        <v>19</v>
      </c>
      <c r="H40" s="2" t="s">
        <v>37</v>
      </c>
    </row>
    <row r="41" spans="1:8" ht="129.6">
      <c r="A41" s="195"/>
      <c r="B41" s="194" t="s">
        <v>165</v>
      </c>
      <c r="C41" s="54" t="s">
        <v>166</v>
      </c>
      <c r="D41" s="53" t="s">
        <v>167</v>
      </c>
      <c r="E41" s="48" t="s">
        <v>168</v>
      </c>
      <c r="F41" s="2" t="s">
        <v>169</v>
      </c>
      <c r="G41" s="2" t="s">
        <v>19</v>
      </c>
      <c r="H41" s="2" t="s">
        <v>37</v>
      </c>
    </row>
    <row r="42" spans="1:8" ht="172.8">
      <c r="A42" s="195"/>
      <c r="B42" s="195"/>
      <c r="C42" s="188" t="s">
        <v>170</v>
      </c>
      <c r="D42" s="198" t="s">
        <v>171</v>
      </c>
      <c r="E42" s="46" t="s">
        <v>172</v>
      </c>
      <c r="F42" s="1" t="s">
        <v>173</v>
      </c>
      <c r="G42" s="1" t="s">
        <v>19</v>
      </c>
      <c r="H42" s="1" t="s">
        <v>37</v>
      </c>
    </row>
    <row r="43" spans="1:8" ht="115.2">
      <c r="A43" s="195"/>
      <c r="B43" s="195"/>
      <c r="C43" s="188"/>
      <c r="D43" s="200"/>
      <c r="E43" s="46" t="s">
        <v>174</v>
      </c>
      <c r="F43" s="17" t="s">
        <v>175</v>
      </c>
      <c r="G43" s="1" t="s">
        <v>25</v>
      </c>
      <c r="H43" s="1" t="s">
        <v>37</v>
      </c>
    </row>
    <row r="44" spans="1:8" ht="57.6">
      <c r="A44" s="195"/>
      <c r="B44" s="195"/>
      <c r="C44" s="188"/>
      <c r="D44" s="200"/>
      <c r="E44" s="48" t="s">
        <v>176</v>
      </c>
      <c r="F44" s="8" t="s">
        <v>177</v>
      </c>
      <c r="G44" s="2" t="s">
        <v>19</v>
      </c>
      <c r="H44" s="2" t="s">
        <v>37</v>
      </c>
    </row>
    <row r="45" spans="1:8" ht="72">
      <c r="A45" s="195"/>
      <c r="B45" s="195"/>
      <c r="C45" s="188"/>
      <c r="D45" s="200"/>
      <c r="E45" s="48" t="s">
        <v>178</v>
      </c>
      <c r="F45" s="10" t="s">
        <v>179</v>
      </c>
      <c r="G45" s="2" t="s">
        <v>23</v>
      </c>
      <c r="H45" s="2" t="s">
        <v>37</v>
      </c>
    </row>
    <row r="46" spans="1:8" ht="43.2">
      <c r="A46" s="196"/>
      <c r="B46" s="196"/>
      <c r="C46" s="54"/>
      <c r="D46" s="57"/>
      <c r="E46" s="48" t="s">
        <v>180</v>
      </c>
      <c r="F46" s="2" t="s">
        <v>181</v>
      </c>
      <c r="G46" s="2" t="s">
        <v>23</v>
      </c>
      <c r="H46" s="2" t="s">
        <v>37</v>
      </c>
    </row>
    <row r="47" spans="1:8">
      <c r="A47" s="204" t="s">
        <v>182</v>
      </c>
      <c r="B47" s="204"/>
      <c r="C47" s="204"/>
      <c r="D47" s="204"/>
      <c r="E47" s="58"/>
      <c r="F47" s="25"/>
      <c r="G47" s="25"/>
      <c r="H47" s="25"/>
    </row>
    <row r="48" spans="1:8" ht="172.8">
      <c r="A48" s="197" t="s">
        <v>183</v>
      </c>
      <c r="B48" s="197" t="s">
        <v>184</v>
      </c>
      <c r="C48" s="54" t="s">
        <v>185</v>
      </c>
      <c r="D48" s="57" t="s">
        <v>186</v>
      </c>
      <c r="E48" s="48" t="s">
        <v>187</v>
      </c>
      <c r="F48" s="6" t="s">
        <v>188</v>
      </c>
      <c r="G48" s="2" t="s">
        <v>21</v>
      </c>
      <c r="H48" s="2" t="s">
        <v>37</v>
      </c>
    </row>
    <row r="49" spans="1:8" ht="100.8">
      <c r="A49" s="197"/>
      <c r="B49" s="197"/>
      <c r="C49" s="188" t="s">
        <v>189</v>
      </c>
      <c r="D49" s="198" t="s">
        <v>190</v>
      </c>
      <c r="E49" s="48" t="s">
        <v>191</v>
      </c>
      <c r="F49" s="6" t="s">
        <v>192</v>
      </c>
      <c r="G49" s="2" t="s">
        <v>21</v>
      </c>
      <c r="H49" s="2" t="s">
        <v>37</v>
      </c>
    </row>
    <row r="50" spans="1:8" ht="43.2">
      <c r="A50" s="197"/>
      <c r="B50" s="197"/>
      <c r="C50" s="188"/>
      <c r="D50" s="200"/>
      <c r="E50" s="48" t="s">
        <v>193</v>
      </c>
      <c r="F50" s="2" t="s">
        <v>194</v>
      </c>
      <c r="G50" s="2" t="s">
        <v>21</v>
      </c>
      <c r="H50" s="2" t="s">
        <v>37</v>
      </c>
    </row>
    <row r="51" spans="1:8" ht="43.2">
      <c r="A51" s="197"/>
      <c r="B51" s="197"/>
      <c r="C51" s="188"/>
      <c r="D51" s="200"/>
      <c r="E51" s="48" t="s">
        <v>195</v>
      </c>
      <c r="F51" s="2" t="s">
        <v>196</v>
      </c>
      <c r="G51" s="2" t="s">
        <v>21</v>
      </c>
      <c r="H51" s="2" t="s">
        <v>37</v>
      </c>
    </row>
    <row r="52" spans="1:8" ht="43.2">
      <c r="A52" s="197"/>
      <c r="B52" s="197"/>
      <c r="C52" s="188"/>
      <c r="D52" s="200"/>
      <c r="E52" s="48" t="s">
        <v>197</v>
      </c>
      <c r="F52" s="6" t="s">
        <v>198</v>
      </c>
      <c r="G52" s="2" t="s">
        <v>21</v>
      </c>
      <c r="H52" s="2" t="s">
        <v>37</v>
      </c>
    </row>
    <row r="53" spans="1:8" ht="172.8">
      <c r="A53" s="197"/>
      <c r="B53" s="197" t="s">
        <v>199</v>
      </c>
      <c r="C53" s="188" t="s">
        <v>200</v>
      </c>
      <c r="D53" s="198" t="s">
        <v>201</v>
      </c>
      <c r="E53" s="48" t="s">
        <v>202</v>
      </c>
      <c r="F53" s="2" t="s">
        <v>203</v>
      </c>
      <c r="G53" s="2" t="s">
        <v>21</v>
      </c>
      <c r="H53" s="2" t="s">
        <v>37</v>
      </c>
    </row>
    <row r="54" spans="1:8" ht="57.6">
      <c r="A54" s="197"/>
      <c r="B54" s="197"/>
      <c r="C54" s="188"/>
      <c r="D54" s="199"/>
      <c r="E54" s="48" t="s">
        <v>204</v>
      </c>
      <c r="F54" s="2" t="s">
        <v>205</v>
      </c>
      <c r="G54" s="2" t="s">
        <v>21</v>
      </c>
      <c r="H54" s="2" t="s">
        <v>37</v>
      </c>
    </row>
    <row r="55" spans="1:8" ht="115.2">
      <c r="A55" s="197"/>
      <c r="B55" s="197"/>
      <c r="C55" s="55" t="s">
        <v>206</v>
      </c>
      <c r="D55" s="18" t="s">
        <v>207</v>
      </c>
      <c r="E55" s="46" t="s">
        <v>208</v>
      </c>
      <c r="F55" s="17" t="s">
        <v>209</v>
      </c>
      <c r="G55" s="1" t="s">
        <v>21</v>
      </c>
      <c r="H55" s="1" t="s">
        <v>37</v>
      </c>
    </row>
    <row r="56" spans="1:8" ht="72">
      <c r="A56" s="197"/>
      <c r="B56" s="197" t="s">
        <v>210</v>
      </c>
      <c r="C56" s="188" t="s">
        <v>211</v>
      </c>
      <c r="D56" s="198" t="s">
        <v>212</v>
      </c>
      <c r="E56" s="48" t="s">
        <v>213</v>
      </c>
      <c r="F56" s="2" t="s">
        <v>214</v>
      </c>
      <c r="G56" s="2" t="s">
        <v>21</v>
      </c>
      <c r="H56" s="2" t="s">
        <v>37</v>
      </c>
    </row>
    <row r="57" spans="1:8" ht="72">
      <c r="A57" s="197"/>
      <c r="B57" s="197"/>
      <c r="C57" s="188"/>
      <c r="D57" s="200"/>
      <c r="E57" s="48" t="s">
        <v>215</v>
      </c>
      <c r="F57" s="6" t="s">
        <v>216</v>
      </c>
      <c r="G57" s="2" t="s">
        <v>13</v>
      </c>
      <c r="H57" s="2" t="s">
        <v>37</v>
      </c>
    </row>
    <row r="58" spans="1:8" ht="57.6">
      <c r="A58" s="197"/>
      <c r="B58" s="197"/>
      <c r="C58" s="188"/>
      <c r="D58" s="199"/>
      <c r="E58" s="48" t="s">
        <v>217</v>
      </c>
      <c r="F58" s="2" t="s">
        <v>218</v>
      </c>
      <c r="G58" s="2" t="s">
        <v>13</v>
      </c>
      <c r="H58" s="2" t="s">
        <v>37</v>
      </c>
    </row>
    <row r="59" spans="1:8" ht="115.2">
      <c r="A59" s="197"/>
      <c r="B59" s="197"/>
      <c r="C59" s="188" t="s">
        <v>219</v>
      </c>
      <c r="D59" s="198" t="s">
        <v>220</v>
      </c>
      <c r="E59" s="48" t="s">
        <v>221</v>
      </c>
      <c r="F59" s="6" t="s">
        <v>222</v>
      </c>
      <c r="G59" s="2" t="s">
        <v>21</v>
      </c>
      <c r="H59" s="2" t="s">
        <v>37</v>
      </c>
    </row>
    <row r="60" spans="1:8" ht="57.6">
      <c r="A60" s="197"/>
      <c r="B60" s="197"/>
      <c r="C60" s="188"/>
      <c r="D60" s="199"/>
      <c r="E60" s="48" t="s">
        <v>223</v>
      </c>
      <c r="F60" s="6" t="s">
        <v>224</v>
      </c>
      <c r="G60" s="2" t="s">
        <v>13</v>
      </c>
      <c r="H60" s="2" t="s">
        <v>37</v>
      </c>
    </row>
    <row r="61" spans="1:8" ht="86.4">
      <c r="A61" s="197"/>
      <c r="B61" s="197"/>
      <c r="C61" s="188" t="s">
        <v>225</v>
      </c>
      <c r="D61" s="198" t="s">
        <v>226</v>
      </c>
      <c r="E61" s="48" t="s">
        <v>227</v>
      </c>
      <c r="F61" s="2" t="s">
        <v>228</v>
      </c>
      <c r="G61" s="2" t="s">
        <v>17</v>
      </c>
      <c r="H61" s="2" t="s">
        <v>37</v>
      </c>
    </row>
    <row r="62" spans="1:8" ht="43.2">
      <c r="A62" s="197"/>
      <c r="B62" s="197"/>
      <c r="C62" s="188"/>
      <c r="D62" s="200"/>
      <c r="E62" s="46" t="s">
        <v>229</v>
      </c>
      <c r="F62" s="17" t="s">
        <v>230</v>
      </c>
      <c r="G62" s="1" t="s">
        <v>19</v>
      </c>
      <c r="H62" s="1" t="s">
        <v>37</v>
      </c>
    </row>
    <row r="63" spans="1:8" ht="72">
      <c r="A63" s="197"/>
      <c r="B63" s="197"/>
      <c r="C63" s="188"/>
      <c r="D63" s="199"/>
      <c r="E63" s="46" t="s">
        <v>231</v>
      </c>
      <c r="F63" s="17" t="s">
        <v>232</v>
      </c>
      <c r="G63" s="1" t="s">
        <v>13</v>
      </c>
      <c r="H63" s="1" t="s">
        <v>37</v>
      </c>
    </row>
    <row r="64" spans="1:8" ht="129.6">
      <c r="A64" s="197"/>
      <c r="B64" s="197"/>
      <c r="C64" s="188" t="s">
        <v>233</v>
      </c>
      <c r="D64" s="198" t="s">
        <v>234</v>
      </c>
      <c r="E64" s="48" t="s">
        <v>235</v>
      </c>
      <c r="F64" s="2" t="s">
        <v>236</v>
      </c>
      <c r="G64" s="2" t="s">
        <v>21</v>
      </c>
      <c r="H64" s="2" t="s">
        <v>37</v>
      </c>
    </row>
    <row r="65" spans="1:8" ht="43.2">
      <c r="A65" s="197"/>
      <c r="B65" s="197"/>
      <c r="C65" s="188"/>
      <c r="D65" s="200"/>
      <c r="E65" s="48" t="s">
        <v>237</v>
      </c>
      <c r="F65" s="2" t="s">
        <v>238</v>
      </c>
      <c r="G65" s="2" t="s">
        <v>21</v>
      </c>
      <c r="H65" s="2" t="s">
        <v>37</v>
      </c>
    </row>
    <row r="66" spans="1:8" ht="57.6">
      <c r="A66" s="197"/>
      <c r="B66" s="197"/>
      <c r="C66" s="188"/>
      <c r="D66" s="199"/>
      <c r="E66" s="48" t="s">
        <v>239</v>
      </c>
      <c r="F66" s="5" t="s">
        <v>240</v>
      </c>
      <c r="G66" s="2" t="s">
        <v>13</v>
      </c>
      <c r="H66" s="2" t="s">
        <v>37</v>
      </c>
    </row>
    <row r="67" spans="1:8" ht="72">
      <c r="A67" s="197"/>
      <c r="B67" s="197" t="s">
        <v>241</v>
      </c>
      <c r="C67" s="188" t="s">
        <v>242</v>
      </c>
      <c r="D67" s="198" t="s">
        <v>243</v>
      </c>
      <c r="E67" s="48" t="s">
        <v>244</v>
      </c>
      <c r="F67" s="2" t="s">
        <v>245</v>
      </c>
      <c r="G67" s="2" t="s">
        <v>21</v>
      </c>
      <c r="H67" s="2" t="s">
        <v>37</v>
      </c>
    </row>
    <row r="68" spans="1:8" ht="72">
      <c r="A68" s="197"/>
      <c r="B68" s="197"/>
      <c r="C68" s="188"/>
      <c r="D68" s="200"/>
      <c r="E68" s="48" t="s">
        <v>246</v>
      </c>
      <c r="F68" s="2" t="s">
        <v>247</v>
      </c>
      <c r="G68" s="2" t="s">
        <v>21</v>
      </c>
      <c r="H68" s="2" t="s">
        <v>37</v>
      </c>
    </row>
    <row r="69" spans="1:8" ht="72">
      <c r="A69" s="197"/>
      <c r="B69" s="197"/>
      <c r="C69" s="188"/>
      <c r="D69" s="200"/>
      <c r="E69" s="48" t="s">
        <v>248</v>
      </c>
      <c r="F69" s="6" t="s">
        <v>249</v>
      </c>
      <c r="G69" s="2" t="s">
        <v>17</v>
      </c>
      <c r="H69" s="2" t="s">
        <v>37</v>
      </c>
    </row>
    <row r="70" spans="1:8" ht="128.4">
      <c r="A70" s="197"/>
      <c r="B70" s="197"/>
      <c r="C70" s="55" t="s">
        <v>250</v>
      </c>
      <c r="D70" s="18" t="s">
        <v>251</v>
      </c>
      <c r="E70" s="46" t="s">
        <v>252</v>
      </c>
      <c r="F70" s="1" t="s">
        <v>253</v>
      </c>
      <c r="G70" s="1" t="s">
        <v>23</v>
      </c>
      <c r="H70" s="1" t="s">
        <v>37</v>
      </c>
    </row>
    <row r="71" spans="1:8" ht="57.6">
      <c r="A71" s="197"/>
      <c r="B71" s="197"/>
      <c r="C71" s="188" t="s">
        <v>254</v>
      </c>
      <c r="D71" s="198" t="s">
        <v>255</v>
      </c>
      <c r="E71" s="46" t="s">
        <v>256</v>
      </c>
      <c r="F71" s="1" t="s">
        <v>257</v>
      </c>
      <c r="G71" s="1" t="s">
        <v>15</v>
      </c>
      <c r="H71" s="1" t="s">
        <v>37</v>
      </c>
    </row>
    <row r="72" spans="1:8" ht="57.6">
      <c r="A72" s="197"/>
      <c r="B72" s="197"/>
      <c r="C72" s="188"/>
      <c r="D72" s="200"/>
      <c r="E72" s="46" t="s">
        <v>258</v>
      </c>
      <c r="F72" s="1" t="s">
        <v>259</v>
      </c>
      <c r="G72" s="1" t="s">
        <v>15</v>
      </c>
      <c r="H72" s="1" t="s">
        <v>37</v>
      </c>
    </row>
    <row r="73" spans="1:8" ht="72">
      <c r="A73" s="197"/>
      <c r="B73" s="197"/>
      <c r="C73" s="188"/>
      <c r="D73" s="200"/>
      <c r="E73" s="48" t="s">
        <v>260</v>
      </c>
      <c r="F73" s="2" t="s">
        <v>261</v>
      </c>
      <c r="G73" s="2" t="s">
        <v>23</v>
      </c>
      <c r="H73" s="2" t="s">
        <v>37</v>
      </c>
    </row>
    <row r="74" spans="1:8" ht="57.6">
      <c r="A74" s="197"/>
      <c r="B74" s="197"/>
      <c r="C74" s="188"/>
      <c r="D74" s="200"/>
      <c r="E74" s="48" t="s">
        <v>262</v>
      </c>
      <c r="F74" s="2" t="s">
        <v>263</v>
      </c>
      <c r="G74" s="2" t="s">
        <v>15</v>
      </c>
      <c r="H74" s="2" t="s">
        <v>37</v>
      </c>
    </row>
    <row r="75" spans="1:8" ht="28.8">
      <c r="A75" s="197"/>
      <c r="B75" s="197"/>
      <c r="C75" s="188"/>
      <c r="D75" s="200"/>
      <c r="E75" s="48" t="s">
        <v>264</v>
      </c>
      <c r="F75" s="2" t="s">
        <v>265</v>
      </c>
      <c r="G75" s="2" t="s">
        <v>15</v>
      </c>
      <c r="H75" s="2" t="s">
        <v>37</v>
      </c>
    </row>
    <row r="76" spans="1:8" ht="86.4">
      <c r="A76" s="197"/>
      <c r="B76" s="197"/>
      <c r="C76" s="188"/>
      <c r="D76" s="199"/>
      <c r="E76" s="48" t="s">
        <v>266</v>
      </c>
      <c r="F76" s="6" t="s">
        <v>267</v>
      </c>
      <c r="G76" s="2" t="s">
        <v>25</v>
      </c>
      <c r="H76" s="2" t="s">
        <v>37</v>
      </c>
    </row>
    <row r="77" spans="1:8" ht="72">
      <c r="A77" s="197"/>
      <c r="B77" s="197"/>
      <c r="C77" s="188" t="s">
        <v>268</v>
      </c>
      <c r="D77" s="202" t="s">
        <v>269</v>
      </c>
      <c r="E77" s="48" t="s">
        <v>270</v>
      </c>
      <c r="F77" s="6" t="s">
        <v>271</v>
      </c>
      <c r="G77" s="2" t="s">
        <v>17</v>
      </c>
      <c r="H77" s="2" t="s">
        <v>37</v>
      </c>
    </row>
    <row r="78" spans="1:8" ht="28.8">
      <c r="A78" s="197"/>
      <c r="B78" s="197"/>
      <c r="C78" s="188"/>
      <c r="D78" s="203"/>
      <c r="E78" s="48" t="s">
        <v>272</v>
      </c>
      <c r="F78" s="6" t="s">
        <v>273</v>
      </c>
      <c r="G78" s="2" t="s">
        <v>17</v>
      </c>
      <c r="H78" s="2" t="s">
        <v>37</v>
      </c>
    </row>
    <row r="79" spans="1:8" ht="43.2">
      <c r="A79" s="197"/>
      <c r="B79" s="197"/>
      <c r="C79" s="188"/>
      <c r="D79" s="203"/>
      <c r="E79" s="48" t="s">
        <v>274</v>
      </c>
      <c r="F79" s="6" t="s">
        <v>275</v>
      </c>
      <c r="G79" s="2" t="s">
        <v>23</v>
      </c>
      <c r="H79" s="2" t="s">
        <v>37</v>
      </c>
    </row>
    <row r="80" spans="1:8" ht="129.6">
      <c r="A80" s="197"/>
      <c r="B80" s="197" t="s">
        <v>276</v>
      </c>
      <c r="C80" s="188" t="s">
        <v>277</v>
      </c>
      <c r="D80" s="198" t="s">
        <v>278</v>
      </c>
      <c r="E80" s="49" t="s">
        <v>279</v>
      </c>
      <c r="F80" s="2" t="s">
        <v>280</v>
      </c>
      <c r="G80" s="2" t="s">
        <v>17</v>
      </c>
      <c r="H80" s="2" t="s">
        <v>37</v>
      </c>
    </row>
    <row r="81" spans="1:8" ht="172.8">
      <c r="A81" s="197"/>
      <c r="B81" s="197"/>
      <c r="C81" s="188"/>
      <c r="D81" s="200"/>
      <c r="E81" s="49" t="s">
        <v>281</v>
      </c>
      <c r="F81" s="2" t="s">
        <v>282</v>
      </c>
      <c r="G81" s="2" t="s">
        <v>17</v>
      </c>
      <c r="H81" s="2" t="s">
        <v>37</v>
      </c>
    </row>
    <row r="82" spans="1:8" ht="115.2">
      <c r="A82" s="197"/>
      <c r="B82" s="197"/>
      <c r="C82" s="188"/>
      <c r="D82" s="200"/>
      <c r="E82" s="49" t="s">
        <v>283</v>
      </c>
      <c r="F82" s="2" t="s">
        <v>284</v>
      </c>
      <c r="G82" s="2" t="s">
        <v>19</v>
      </c>
      <c r="H82" s="2" t="s">
        <v>37</v>
      </c>
    </row>
    <row r="83" spans="1:8" ht="57.6">
      <c r="A83" s="197"/>
      <c r="B83" s="197"/>
      <c r="C83" s="188"/>
      <c r="D83" s="200"/>
      <c r="E83" s="49" t="s">
        <v>285</v>
      </c>
      <c r="F83" s="6" t="s">
        <v>286</v>
      </c>
      <c r="G83" s="2" t="s">
        <v>13</v>
      </c>
      <c r="H83" s="2" t="s">
        <v>37</v>
      </c>
    </row>
    <row r="84" spans="1:8" ht="72">
      <c r="A84" s="197"/>
      <c r="B84" s="197" t="s">
        <v>287</v>
      </c>
      <c r="C84" s="188" t="s">
        <v>288</v>
      </c>
      <c r="D84" s="202" t="s">
        <v>289</v>
      </c>
      <c r="E84" s="48" t="s">
        <v>290</v>
      </c>
      <c r="F84" s="2" t="s">
        <v>291</v>
      </c>
      <c r="G84" s="2" t="s">
        <v>25</v>
      </c>
      <c r="H84" s="2" t="s">
        <v>37</v>
      </c>
    </row>
    <row r="85" spans="1:8" ht="283.8">
      <c r="A85" s="197"/>
      <c r="B85" s="197"/>
      <c r="C85" s="188"/>
      <c r="D85" s="203"/>
      <c r="E85" s="46" t="s">
        <v>292</v>
      </c>
      <c r="F85" s="1" t="s">
        <v>293</v>
      </c>
      <c r="G85" s="1" t="s">
        <v>21</v>
      </c>
      <c r="H85" s="1" t="s">
        <v>37</v>
      </c>
    </row>
    <row r="86" spans="1:8" ht="72">
      <c r="A86" s="197"/>
      <c r="B86" s="197"/>
      <c r="C86" s="188" t="s">
        <v>294</v>
      </c>
      <c r="D86" s="198" t="s">
        <v>295</v>
      </c>
      <c r="E86" s="48" t="s">
        <v>296</v>
      </c>
      <c r="F86" s="6" t="s">
        <v>297</v>
      </c>
      <c r="G86" s="2" t="s">
        <v>23</v>
      </c>
      <c r="H86" s="2" t="s">
        <v>37</v>
      </c>
    </row>
    <row r="87" spans="1:8" ht="72">
      <c r="A87" s="197"/>
      <c r="B87" s="197"/>
      <c r="C87" s="188"/>
      <c r="D87" s="200"/>
      <c r="E87" s="48" t="s">
        <v>298</v>
      </c>
      <c r="F87" s="6" t="s">
        <v>299</v>
      </c>
      <c r="G87" s="2" t="s">
        <v>15</v>
      </c>
      <c r="H87" s="2" t="s">
        <v>37</v>
      </c>
    </row>
    <row r="88" spans="1:8" ht="43.2">
      <c r="A88" s="197"/>
      <c r="B88" s="197"/>
      <c r="C88" s="188"/>
      <c r="D88" s="200"/>
      <c r="E88" s="48" t="s">
        <v>300</v>
      </c>
      <c r="F88" s="6" t="s">
        <v>301</v>
      </c>
      <c r="G88" s="2" t="s">
        <v>13</v>
      </c>
      <c r="H88" s="2" t="s">
        <v>37</v>
      </c>
    </row>
    <row r="89" spans="1:8" ht="100.8">
      <c r="A89" s="197"/>
      <c r="B89" s="197" t="s">
        <v>302</v>
      </c>
      <c r="C89" s="188" t="s">
        <v>303</v>
      </c>
      <c r="D89" s="198" t="s">
        <v>304</v>
      </c>
      <c r="E89" s="48" t="s">
        <v>305</v>
      </c>
      <c r="F89" s="2" t="s">
        <v>306</v>
      </c>
      <c r="G89" s="2" t="s">
        <v>17</v>
      </c>
      <c r="H89" s="2" t="s">
        <v>37</v>
      </c>
    </row>
    <row r="90" spans="1:8" ht="100.8">
      <c r="A90" s="197"/>
      <c r="B90" s="197"/>
      <c r="C90" s="188"/>
      <c r="D90" s="199"/>
      <c r="E90" s="48" t="s">
        <v>307</v>
      </c>
      <c r="F90" s="2" t="s">
        <v>308</v>
      </c>
      <c r="G90" s="2" t="s">
        <v>17</v>
      </c>
      <c r="H90" s="2" t="s">
        <v>37</v>
      </c>
    </row>
    <row r="91" spans="1:8" ht="100.8">
      <c r="A91" s="197"/>
      <c r="B91" s="197"/>
      <c r="C91" s="54" t="s">
        <v>309</v>
      </c>
      <c r="D91" s="53" t="s">
        <v>310</v>
      </c>
      <c r="E91" s="48" t="s">
        <v>311</v>
      </c>
      <c r="F91" s="2" t="s">
        <v>312</v>
      </c>
      <c r="G91" s="2" t="s">
        <v>23</v>
      </c>
      <c r="H91" s="2" t="s">
        <v>37</v>
      </c>
    </row>
    <row r="92" spans="1:8" ht="57.6">
      <c r="A92" s="197" t="s">
        <v>313</v>
      </c>
      <c r="B92" s="197" t="s">
        <v>314</v>
      </c>
      <c r="C92" s="54" t="s">
        <v>315</v>
      </c>
      <c r="D92" s="53" t="s">
        <v>316</v>
      </c>
      <c r="E92" s="48" t="s">
        <v>317</v>
      </c>
      <c r="F92" s="6" t="s">
        <v>318</v>
      </c>
      <c r="G92" s="2" t="s">
        <v>21</v>
      </c>
      <c r="H92" s="2" t="s">
        <v>37</v>
      </c>
    </row>
    <row r="93" spans="1:8" ht="86.4">
      <c r="A93" s="197"/>
      <c r="B93" s="197"/>
      <c r="C93" s="54" t="s">
        <v>319</v>
      </c>
      <c r="D93" s="53" t="s">
        <v>320</v>
      </c>
      <c r="E93" s="48" t="s">
        <v>321</v>
      </c>
      <c r="F93" s="6" t="s">
        <v>322</v>
      </c>
      <c r="G93" s="2" t="s">
        <v>17</v>
      </c>
      <c r="H93" s="2" t="s">
        <v>37</v>
      </c>
    </row>
    <row r="94" spans="1:8">
      <c r="A94" s="58" t="s">
        <v>323</v>
      </c>
      <c r="B94" s="59"/>
      <c r="C94" s="61"/>
      <c r="D94" s="61"/>
      <c r="E94" s="58"/>
      <c r="F94" s="27"/>
      <c r="G94" s="27"/>
      <c r="H94" s="27"/>
    </row>
    <row r="95" spans="1:8" s="7" customFormat="1" ht="86.4">
      <c r="A95" s="197" t="s">
        <v>324</v>
      </c>
      <c r="B95" s="28" t="s">
        <v>325</v>
      </c>
      <c r="C95" s="54" t="s">
        <v>326</v>
      </c>
      <c r="D95" s="53" t="s">
        <v>327</v>
      </c>
      <c r="E95" s="48" t="s">
        <v>328</v>
      </c>
      <c r="F95" s="2" t="s">
        <v>329</v>
      </c>
      <c r="G95" s="2" t="s">
        <v>19</v>
      </c>
      <c r="H95" s="2" t="s">
        <v>37</v>
      </c>
    </row>
    <row r="96" spans="1:8" ht="100.8">
      <c r="A96" s="197"/>
      <c r="B96" s="197" t="s">
        <v>330</v>
      </c>
      <c r="C96" s="188" t="s">
        <v>331</v>
      </c>
      <c r="D96" s="201" t="s">
        <v>332</v>
      </c>
      <c r="E96" s="48" t="s">
        <v>333</v>
      </c>
      <c r="F96" s="2" t="s">
        <v>334</v>
      </c>
      <c r="G96" s="2" t="s">
        <v>21</v>
      </c>
      <c r="H96" s="2" t="s">
        <v>37</v>
      </c>
    </row>
    <row r="97" spans="1:8" ht="86.4">
      <c r="A97" s="197"/>
      <c r="B97" s="197"/>
      <c r="C97" s="188"/>
      <c r="D97" s="201"/>
      <c r="E97" s="48" t="s">
        <v>335</v>
      </c>
      <c r="F97" s="2" t="s">
        <v>336</v>
      </c>
      <c r="G97" s="2" t="s">
        <v>21</v>
      </c>
      <c r="H97" s="2" t="s">
        <v>37</v>
      </c>
    </row>
    <row r="98" spans="1:8" ht="100.8">
      <c r="A98" s="197" t="s">
        <v>337</v>
      </c>
      <c r="B98" s="197" t="s">
        <v>338</v>
      </c>
      <c r="C98" s="54" t="s">
        <v>339</v>
      </c>
      <c r="D98" s="9" t="s">
        <v>340</v>
      </c>
      <c r="E98" s="48" t="s">
        <v>341</v>
      </c>
      <c r="F98" s="2" t="s">
        <v>342</v>
      </c>
      <c r="G98" s="2" t="s">
        <v>17</v>
      </c>
      <c r="H98" s="2" t="s">
        <v>37</v>
      </c>
    </row>
    <row r="99" spans="1:8" ht="100.8">
      <c r="A99" s="197"/>
      <c r="B99" s="197"/>
      <c r="C99" s="188" t="s">
        <v>343</v>
      </c>
      <c r="D99" s="198" t="s">
        <v>344</v>
      </c>
      <c r="E99" s="48" t="s">
        <v>345</v>
      </c>
      <c r="F99" s="2" t="s">
        <v>346</v>
      </c>
      <c r="G99" s="2" t="s">
        <v>19</v>
      </c>
      <c r="H99" s="2" t="s">
        <v>37</v>
      </c>
    </row>
    <row r="100" spans="1:8" ht="43.2">
      <c r="A100" s="197"/>
      <c r="B100" s="197"/>
      <c r="C100" s="188"/>
      <c r="D100" s="199"/>
      <c r="E100" s="48" t="s">
        <v>347</v>
      </c>
      <c r="F100" s="2" t="s">
        <v>348</v>
      </c>
      <c r="G100" s="2" t="s">
        <v>17</v>
      </c>
      <c r="H100" s="2" t="s">
        <v>37</v>
      </c>
    </row>
    <row r="101" spans="1:8" ht="86.4">
      <c r="A101" s="197"/>
      <c r="B101" s="197"/>
      <c r="C101" s="54" t="s">
        <v>349</v>
      </c>
      <c r="D101" s="56" t="s">
        <v>350</v>
      </c>
      <c r="E101" s="48" t="s">
        <v>351</v>
      </c>
      <c r="F101" s="2" t="s">
        <v>352</v>
      </c>
      <c r="G101" s="2" t="s">
        <v>17</v>
      </c>
      <c r="H101" s="2" t="s">
        <v>37</v>
      </c>
    </row>
    <row r="102" spans="1:8" ht="100.8">
      <c r="A102" s="197"/>
      <c r="B102" s="197" t="s">
        <v>353</v>
      </c>
      <c r="C102" s="190" t="s">
        <v>354</v>
      </c>
      <c r="D102" s="191" t="s">
        <v>355</v>
      </c>
      <c r="E102" s="46" t="s">
        <v>356</v>
      </c>
      <c r="F102" s="1" t="s">
        <v>357</v>
      </c>
      <c r="G102" s="1" t="s">
        <v>17</v>
      </c>
      <c r="H102" s="1" t="s">
        <v>37</v>
      </c>
    </row>
    <row r="103" spans="1:8" ht="72">
      <c r="A103" s="197"/>
      <c r="B103" s="197"/>
      <c r="C103" s="190"/>
      <c r="D103" s="193"/>
      <c r="E103" s="46" t="s">
        <v>358</v>
      </c>
      <c r="F103" s="1" t="s">
        <v>359</v>
      </c>
      <c r="G103" s="1" t="s">
        <v>17</v>
      </c>
      <c r="H103" s="1" t="s">
        <v>37</v>
      </c>
    </row>
    <row r="104" spans="1:8" ht="100.8">
      <c r="A104" s="28" t="s">
        <v>360</v>
      </c>
      <c r="B104" s="28" t="s">
        <v>361</v>
      </c>
      <c r="C104" s="54" t="s">
        <v>362</v>
      </c>
      <c r="D104" s="53" t="s">
        <v>363</v>
      </c>
      <c r="E104" s="48" t="s">
        <v>364</v>
      </c>
      <c r="F104" s="2" t="s">
        <v>365</v>
      </c>
      <c r="G104" s="2" t="s">
        <v>17</v>
      </c>
      <c r="H104" s="2" t="s">
        <v>37</v>
      </c>
    </row>
  </sheetData>
  <mergeCells count="81">
    <mergeCell ref="D59:D60"/>
    <mergeCell ref="D56:D58"/>
    <mergeCell ref="D53:D54"/>
    <mergeCell ref="D49:D52"/>
    <mergeCell ref="D25:D26"/>
    <mergeCell ref="A47:D47"/>
    <mergeCell ref="D27:D28"/>
    <mergeCell ref="C29:C30"/>
    <mergeCell ref="D29:D30"/>
    <mergeCell ref="C59:C60"/>
    <mergeCell ref="B32:B40"/>
    <mergeCell ref="D61:D63"/>
    <mergeCell ref="D102:D103"/>
    <mergeCell ref="D99:D100"/>
    <mergeCell ref="D96:D97"/>
    <mergeCell ref="D89:D90"/>
    <mergeCell ref="D86:D88"/>
    <mergeCell ref="D84:D85"/>
    <mergeCell ref="D80:D83"/>
    <mergeCell ref="D77:D79"/>
    <mergeCell ref="D71:D76"/>
    <mergeCell ref="D67:D69"/>
    <mergeCell ref="D64:D66"/>
    <mergeCell ref="A98:A103"/>
    <mergeCell ref="B98:B101"/>
    <mergeCell ref="C99:C100"/>
    <mergeCell ref="B102:B103"/>
    <mergeCell ref="C102:C103"/>
    <mergeCell ref="B89:B91"/>
    <mergeCell ref="C89:C90"/>
    <mergeCell ref="A92:A93"/>
    <mergeCell ref="B92:B93"/>
    <mergeCell ref="A95:A97"/>
    <mergeCell ref="B96:B97"/>
    <mergeCell ref="C96:C97"/>
    <mergeCell ref="A48:A91"/>
    <mergeCell ref="B48:B52"/>
    <mergeCell ref="C49:C52"/>
    <mergeCell ref="B53:B55"/>
    <mergeCell ref="C53:C54"/>
    <mergeCell ref="B80:B83"/>
    <mergeCell ref="C80:C83"/>
    <mergeCell ref="B84:B88"/>
    <mergeCell ref="C84:C85"/>
    <mergeCell ref="C86:C88"/>
    <mergeCell ref="B67:B79"/>
    <mergeCell ref="C67:C69"/>
    <mergeCell ref="C71:C76"/>
    <mergeCell ref="C77:C79"/>
    <mergeCell ref="C61:C63"/>
    <mergeCell ref="C64:C66"/>
    <mergeCell ref="B56:B66"/>
    <mergeCell ref="C56:C58"/>
    <mergeCell ref="D15:D16"/>
    <mergeCell ref="C39:C40"/>
    <mergeCell ref="D39:D40"/>
    <mergeCell ref="C42:C45"/>
    <mergeCell ref="D42:D45"/>
    <mergeCell ref="C33:C34"/>
    <mergeCell ref="D33:D34"/>
    <mergeCell ref="C36:C38"/>
    <mergeCell ref="D36:D38"/>
    <mergeCell ref="D20:D22"/>
    <mergeCell ref="D18:D19"/>
    <mergeCell ref="D23:D24"/>
    <mergeCell ref="C18:C19"/>
    <mergeCell ref="A1:H1"/>
    <mergeCell ref="A2:H2"/>
    <mergeCell ref="C6:C8"/>
    <mergeCell ref="D6:D8"/>
    <mergeCell ref="C12:C14"/>
    <mergeCell ref="D12:D14"/>
    <mergeCell ref="B5:B18"/>
    <mergeCell ref="B19:B31"/>
    <mergeCell ref="A5:A46"/>
    <mergeCell ref="B41:B46"/>
    <mergeCell ref="C20:C22"/>
    <mergeCell ref="C23:C24"/>
    <mergeCell ref="C25:C26"/>
    <mergeCell ref="C27:C28"/>
    <mergeCell ref="C15:C16"/>
  </mergeCells>
  <pageMargins left="0.70866141732283472" right="0.70866141732283472" top="0.74803149606299213" bottom="0.74803149606299213" header="0.31496062992125984" footer="0.31496062992125984"/>
  <pageSetup scale="66"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'Source data'!$D$26:$D$27</xm:f>
          </x14:formula1>
          <xm:sqref>H5:H104</xm:sqref>
        </x14:dataValidation>
        <x14:dataValidation type="list" allowBlank="1" showInputMessage="1" showErrorMessage="1" xr:uid="{00000000-0002-0000-0100-000001000000}">
          <x14:formula1>
            <xm:f>'Source data'!$D$10:$D$18</xm:f>
          </x14:formula1>
          <xm:sqref>G5:G104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H31"/>
  <sheetViews>
    <sheetView topLeftCell="A41" zoomScaleNormal="100" zoomScalePageLayoutView="112" workbookViewId="0">
      <selection activeCell="E6" sqref="E6"/>
    </sheetView>
  </sheetViews>
  <sheetFormatPr defaultColWidth="9.33203125" defaultRowHeight="14.4"/>
  <cols>
    <col min="1" max="1" width="25" style="32" customWidth="1"/>
    <col min="2" max="2" width="16.6640625" style="32" customWidth="1"/>
    <col min="3" max="3" width="30.44140625" style="23" hidden="1" customWidth="1"/>
    <col min="4" max="4" width="19.44140625" style="23" hidden="1" customWidth="1"/>
    <col min="5" max="5" width="15.6640625" style="45" customWidth="1"/>
    <col min="6" max="6" width="45.33203125" style="23" customWidth="1"/>
    <col min="7" max="7" width="18" style="23" customWidth="1"/>
    <col min="8" max="8" width="21.44140625" style="32" customWidth="1"/>
    <col min="9" max="16384" width="9.33203125" style="32"/>
  </cols>
  <sheetData>
    <row r="1" spans="1:8" ht="28.8">
      <c r="A1" s="205" t="s">
        <v>366</v>
      </c>
      <c r="B1" s="205"/>
      <c r="C1" s="205"/>
      <c r="D1" s="205"/>
      <c r="E1" s="205"/>
      <c r="F1" s="205"/>
      <c r="G1" s="205"/>
      <c r="H1" s="205"/>
    </row>
    <row r="2" spans="1:8" ht="28.8">
      <c r="A2" s="205" t="s">
        <v>367</v>
      </c>
      <c r="B2" s="205"/>
      <c r="C2" s="205"/>
      <c r="D2" s="205"/>
      <c r="E2" s="205"/>
      <c r="F2" s="205"/>
      <c r="G2" s="205"/>
      <c r="H2" s="205"/>
    </row>
    <row r="3" spans="1:8" s="44" customFormat="1" ht="62.4">
      <c r="A3" s="43" t="s">
        <v>42</v>
      </c>
      <c r="B3" s="43" t="s">
        <v>43</v>
      </c>
      <c r="C3" s="43" t="s">
        <v>44</v>
      </c>
      <c r="D3" s="42" t="s">
        <v>45</v>
      </c>
      <c r="E3" s="42" t="s">
        <v>368</v>
      </c>
      <c r="F3" s="42" t="s">
        <v>47</v>
      </c>
      <c r="G3" s="42" t="s">
        <v>48</v>
      </c>
      <c r="H3" s="42" t="s">
        <v>369</v>
      </c>
    </row>
    <row r="4" spans="1:8">
      <c r="A4" s="25" t="s">
        <v>50</v>
      </c>
      <c r="B4" s="33"/>
      <c r="C4" s="34"/>
      <c r="D4" s="34"/>
      <c r="E4" s="24"/>
      <c r="F4" s="38"/>
      <c r="G4" s="30"/>
      <c r="H4" s="31"/>
    </row>
    <row r="5" spans="1:8" ht="86.4">
      <c r="A5" s="197" t="s">
        <v>51</v>
      </c>
      <c r="B5" s="28" t="s">
        <v>370</v>
      </c>
      <c r="C5" s="35" t="s">
        <v>137</v>
      </c>
      <c r="D5" s="6" t="s">
        <v>138</v>
      </c>
      <c r="E5" s="29" t="s">
        <v>371</v>
      </c>
      <c r="F5" s="6" t="s">
        <v>372</v>
      </c>
      <c r="G5" s="6" t="s">
        <v>17</v>
      </c>
      <c r="H5" s="2" t="s">
        <v>37</v>
      </c>
    </row>
    <row r="6" spans="1:8" ht="100.8">
      <c r="A6" s="197"/>
      <c r="B6" s="28" t="s">
        <v>373</v>
      </c>
      <c r="C6" s="35" t="s">
        <v>166</v>
      </c>
      <c r="D6" s="6" t="s">
        <v>167</v>
      </c>
      <c r="E6" s="29" t="s">
        <v>374</v>
      </c>
      <c r="F6" s="2" t="s">
        <v>375</v>
      </c>
      <c r="G6" s="6" t="s">
        <v>17</v>
      </c>
      <c r="H6" s="2" t="s">
        <v>37</v>
      </c>
    </row>
    <row r="7" spans="1:8">
      <c r="A7" s="206" t="s">
        <v>182</v>
      </c>
      <c r="B7" s="206"/>
      <c r="C7" s="206"/>
      <c r="D7" s="206"/>
      <c r="E7" s="33"/>
      <c r="F7" s="33"/>
      <c r="G7" s="25"/>
      <c r="H7" s="25"/>
    </row>
    <row r="8" spans="1:8" ht="179.4">
      <c r="A8" s="197" t="s">
        <v>183</v>
      </c>
      <c r="B8" s="197" t="s">
        <v>376</v>
      </c>
      <c r="C8" s="35" t="s">
        <v>185</v>
      </c>
      <c r="D8" s="6" t="s">
        <v>186</v>
      </c>
      <c r="E8" s="29" t="s">
        <v>377</v>
      </c>
      <c r="F8" s="26" t="s">
        <v>378</v>
      </c>
      <c r="G8" s="6" t="s">
        <v>17</v>
      </c>
      <c r="H8" s="2" t="s">
        <v>37</v>
      </c>
    </row>
    <row r="9" spans="1:8" ht="57.6">
      <c r="A9" s="197"/>
      <c r="B9" s="197"/>
      <c r="C9" s="35" t="s">
        <v>189</v>
      </c>
      <c r="D9" s="6" t="s">
        <v>190</v>
      </c>
      <c r="E9" s="29" t="s">
        <v>379</v>
      </c>
      <c r="F9" s="2" t="s">
        <v>380</v>
      </c>
      <c r="G9" s="6" t="s">
        <v>17</v>
      </c>
      <c r="H9" s="2" t="s">
        <v>37</v>
      </c>
    </row>
    <row r="10" spans="1:8" ht="72">
      <c r="A10" s="197"/>
      <c r="B10" s="197" t="s">
        <v>381</v>
      </c>
      <c r="C10" s="35" t="s">
        <v>225</v>
      </c>
      <c r="D10" s="6" t="s">
        <v>226</v>
      </c>
      <c r="E10" s="29" t="s">
        <v>382</v>
      </c>
      <c r="F10" s="2" t="s">
        <v>383</v>
      </c>
      <c r="G10" s="6" t="s">
        <v>17</v>
      </c>
      <c r="H10" s="2" t="s">
        <v>37</v>
      </c>
    </row>
    <row r="11" spans="1:8" ht="129.6">
      <c r="A11" s="197"/>
      <c r="B11" s="197"/>
      <c r="C11" s="35" t="s">
        <v>233</v>
      </c>
      <c r="D11" s="6" t="s">
        <v>384</v>
      </c>
      <c r="E11" s="29" t="s">
        <v>385</v>
      </c>
      <c r="F11" s="2" t="s">
        <v>386</v>
      </c>
      <c r="G11" s="6" t="s">
        <v>17</v>
      </c>
      <c r="H11" s="2" t="s">
        <v>37</v>
      </c>
    </row>
    <row r="12" spans="1:8" ht="72">
      <c r="A12" s="197"/>
      <c r="B12" s="28" t="s">
        <v>387</v>
      </c>
      <c r="C12" s="35" t="s">
        <v>288</v>
      </c>
      <c r="D12" s="37" t="s">
        <v>289</v>
      </c>
      <c r="E12" s="28" t="s">
        <v>388</v>
      </c>
      <c r="F12" s="6" t="s">
        <v>389</v>
      </c>
      <c r="G12" s="6" t="s">
        <v>17</v>
      </c>
      <c r="H12" s="2" t="s">
        <v>37</v>
      </c>
    </row>
    <row r="13" spans="1:8" ht="100.8">
      <c r="A13" s="197"/>
      <c r="B13" s="28" t="s">
        <v>390</v>
      </c>
      <c r="C13" s="35" t="s">
        <v>303</v>
      </c>
      <c r="D13" s="6" t="s">
        <v>304</v>
      </c>
      <c r="E13" s="29" t="s">
        <v>391</v>
      </c>
      <c r="F13" s="2" t="s">
        <v>392</v>
      </c>
      <c r="G13" s="6" t="s">
        <v>17</v>
      </c>
      <c r="H13" s="2" t="s">
        <v>37</v>
      </c>
    </row>
    <row r="14" spans="1:8" ht="172.8">
      <c r="A14" s="28" t="s">
        <v>313</v>
      </c>
      <c r="B14" s="28" t="s">
        <v>393</v>
      </c>
      <c r="C14" s="35" t="s">
        <v>394</v>
      </c>
      <c r="D14" s="6" t="s">
        <v>395</v>
      </c>
      <c r="E14" s="29" t="s">
        <v>396</v>
      </c>
      <c r="F14" s="2" t="s">
        <v>397</v>
      </c>
      <c r="G14" s="6" t="s">
        <v>17</v>
      </c>
      <c r="H14" s="2" t="s">
        <v>37</v>
      </c>
    </row>
    <row r="15" spans="1:8">
      <c r="A15" s="25" t="s">
        <v>323</v>
      </c>
      <c r="B15" s="33"/>
      <c r="C15" s="27"/>
      <c r="D15" s="27"/>
      <c r="E15" s="33"/>
      <c r="F15" s="39"/>
      <c r="G15" s="27"/>
      <c r="H15" s="27"/>
    </row>
    <row r="16" spans="1:8" ht="86.4">
      <c r="A16" s="197" t="s">
        <v>324</v>
      </c>
      <c r="B16" s="197" t="s">
        <v>398</v>
      </c>
      <c r="C16" s="207" t="s">
        <v>399</v>
      </c>
      <c r="D16" s="208" t="s">
        <v>400</v>
      </c>
      <c r="E16" s="29" t="s">
        <v>401</v>
      </c>
      <c r="F16" s="2" t="s">
        <v>402</v>
      </c>
      <c r="G16" s="6" t="s">
        <v>17</v>
      </c>
      <c r="H16" s="2" t="s">
        <v>37</v>
      </c>
    </row>
    <row r="17" spans="1:8" ht="57.6">
      <c r="A17" s="197"/>
      <c r="B17" s="197"/>
      <c r="C17" s="207"/>
      <c r="D17" s="208"/>
      <c r="E17" s="29" t="s">
        <v>403</v>
      </c>
      <c r="F17" s="2" t="s">
        <v>404</v>
      </c>
      <c r="G17" s="6" t="s">
        <v>17</v>
      </c>
      <c r="H17" s="2" t="s">
        <v>37</v>
      </c>
    </row>
    <row r="18" spans="1:8" ht="28.8">
      <c r="A18" s="197"/>
      <c r="B18" s="197"/>
      <c r="C18" s="207" t="s">
        <v>405</v>
      </c>
      <c r="D18" s="208" t="s">
        <v>406</v>
      </c>
      <c r="E18" s="29" t="s">
        <v>407</v>
      </c>
      <c r="F18" s="2" t="s">
        <v>408</v>
      </c>
      <c r="G18" s="6" t="s">
        <v>17</v>
      </c>
      <c r="H18" s="2" t="s">
        <v>37</v>
      </c>
    </row>
    <row r="19" spans="1:8" ht="43.2">
      <c r="A19" s="197"/>
      <c r="B19" s="197"/>
      <c r="C19" s="207"/>
      <c r="D19" s="208"/>
      <c r="E19" s="29" t="s">
        <v>409</v>
      </c>
      <c r="F19" s="2" t="s">
        <v>410</v>
      </c>
      <c r="G19" s="6" t="s">
        <v>17</v>
      </c>
      <c r="H19" s="2" t="s">
        <v>37</v>
      </c>
    </row>
    <row r="20" spans="1:8" ht="72">
      <c r="A20" s="197"/>
      <c r="B20" s="28" t="s">
        <v>411</v>
      </c>
      <c r="C20" s="35" t="s">
        <v>326</v>
      </c>
      <c r="D20" s="6" t="s">
        <v>327</v>
      </c>
      <c r="E20" s="29" t="s">
        <v>412</v>
      </c>
      <c r="F20" s="2" t="s">
        <v>413</v>
      </c>
      <c r="G20" s="6" t="s">
        <v>17</v>
      </c>
      <c r="H20" s="2" t="s">
        <v>37</v>
      </c>
    </row>
    <row r="21" spans="1:8" ht="86.4">
      <c r="A21" s="197"/>
      <c r="B21" s="28" t="s">
        <v>414</v>
      </c>
      <c r="C21" s="35" t="s">
        <v>331</v>
      </c>
      <c r="D21" s="6" t="s">
        <v>332</v>
      </c>
      <c r="E21" s="29" t="s">
        <v>415</v>
      </c>
      <c r="F21" s="2" t="s">
        <v>416</v>
      </c>
      <c r="G21" s="6" t="s">
        <v>17</v>
      </c>
      <c r="H21" s="2" t="s">
        <v>37</v>
      </c>
    </row>
    <row r="22" spans="1:8" ht="100.8">
      <c r="A22" s="197" t="s">
        <v>337</v>
      </c>
      <c r="B22" s="197" t="s">
        <v>417</v>
      </c>
      <c r="C22" s="207" t="s">
        <v>343</v>
      </c>
      <c r="D22" s="208" t="s">
        <v>344</v>
      </c>
      <c r="E22" s="29" t="s">
        <v>418</v>
      </c>
      <c r="F22" s="2" t="s">
        <v>419</v>
      </c>
      <c r="G22" s="6" t="s">
        <v>17</v>
      </c>
      <c r="H22" s="2" t="s">
        <v>37</v>
      </c>
    </row>
    <row r="23" spans="1:8" ht="43.2">
      <c r="A23" s="197"/>
      <c r="B23" s="197"/>
      <c r="C23" s="207"/>
      <c r="D23" s="208"/>
      <c r="E23" s="29" t="s">
        <v>420</v>
      </c>
      <c r="F23" s="2" t="s">
        <v>421</v>
      </c>
      <c r="G23" s="6" t="s">
        <v>17</v>
      </c>
      <c r="H23" s="2" t="s">
        <v>37</v>
      </c>
    </row>
    <row r="24" spans="1:8" ht="43.2">
      <c r="A24" s="197"/>
      <c r="B24" s="197" t="s">
        <v>422</v>
      </c>
      <c r="C24" s="207" t="s">
        <v>354</v>
      </c>
      <c r="D24" s="208" t="s">
        <v>355</v>
      </c>
      <c r="E24" s="29" t="s">
        <v>423</v>
      </c>
      <c r="F24" s="2" t="s">
        <v>424</v>
      </c>
      <c r="G24" s="6" t="s">
        <v>17</v>
      </c>
      <c r="H24" s="2" t="s">
        <v>37</v>
      </c>
    </row>
    <row r="25" spans="1:8" ht="28.8">
      <c r="A25" s="197"/>
      <c r="B25" s="197"/>
      <c r="C25" s="207"/>
      <c r="D25" s="208"/>
      <c r="E25" s="29" t="s">
        <v>425</v>
      </c>
      <c r="F25" s="2" t="s">
        <v>426</v>
      </c>
      <c r="G25" s="6" t="s">
        <v>17</v>
      </c>
      <c r="H25" s="2" t="s">
        <v>37</v>
      </c>
    </row>
    <row r="26" spans="1:8" ht="57.6">
      <c r="A26" s="197"/>
      <c r="B26" s="40" t="s">
        <v>427</v>
      </c>
      <c r="C26" s="35"/>
      <c r="D26" s="6" t="s">
        <v>428</v>
      </c>
      <c r="E26" s="29" t="s">
        <v>429</v>
      </c>
      <c r="F26" s="2" t="s">
        <v>430</v>
      </c>
      <c r="G26" s="6" t="s">
        <v>17</v>
      </c>
      <c r="H26" s="2" t="s">
        <v>37</v>
      </c>
    </row>
    <row r="29" spans="1:8">
      <c r="F29" s="32"/>
    </row>
    <row r="30" spans="1:8">
      <c r="F30" s="23" t="s">
        <v>431</v>
      </c>
    </row>
    <row r="31" spans="1:8">
      <c r="F31" s="23" t="s">
        <v>431</v>
      </c>
    </row>
  </sheetData>
  <mergeCells count="20">
    <mergeCell ref="A22:A26"/>
    <mergeCell ref="B22:B23"/>
    <mergeCell ref="C22:C23"/>
    <mergeCell ref="D22:D23"/>
    <mergeCell ref="B24:B25"/>
    <mergeCell ref="C24:C25"/>
    <mergeCell ref="D24:D25"/>
    <mergeCell ref="A16:A21"/>
    <mergeCell ref="B16:B19"/>
    <mergeCell ref="C16:C17"/>
    <mergeCell ref="D16:D17"/>
    <mergeCell ref="C18:C19"/>
    <mergeCell ref="D18:D19"/>
    <mergeCell ref="A1:H1"/>
    <mergeCell ref="A2:H2"/>
    <mergeCell ref="A5:A6"/>
    <mergeCell ref="A7:D7"/>
    <mergeCell ref="A8:A13"/>
    <mergeCell ref="B8:B9"/>
    <mergeCell ref="B10:B11"/>
  </mergeCells>
  <pageMargins left="0.70866141732283472" right="0.70866141732283472" top="0.74803149606299213" bottom="0.74803149606299213" header="0.31496062992125984" footer="0.31496062992125984"/>
  <pageSetup scale="63"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'Source data'!$D$11:$D$18</xm:f>
          </x14:formula1>
          <xm:sqref>G5:G26</xm:sqref>
        </x14:dataValidation>
        <x14:dataValidation type="list" allowBlank="1" showInputMessage="1" showErrorMessage="1" xr:uid="{00000000-0002-0000-0200-000001000000}">
          <x14:formula1>
            <xm:f>'Source data'!$D$21:$D$23</xm:f>
          </x14:formula1>
          <xm:sqref>H7 H15</xm:sqref>
        </x14:dataValidation>
        <x14:dataValidation type="list" allowBlank="1" showInputMessage="1" showErrorMessage="1" xr:uid="{00000000-0002-0000-0200-000002000000}">
          <x14:formula1>
            <xm:f>'Source data'!$D$21:$D$22</xm:f>
          </x14:formula1>
          <xm:sqref>H4</xm:sqref>
        </x14:dataValidation>
        <x14:dataValidation type="list" allowBlank="1" showInputMessage="1" showErrorMessage="1" xr:uid="{00000000-0002-0000-0200-000003000000}">
          <x14:formula1>
            <xm:f>'Source data'!$D$26:$D$27</xm:f>
          </x14:formula1>
          <xm:sqref>H5:H6 H8:H14 H16:H26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8186-18FD-47FC-ACA5-3282DF04592D}">
  <sheetPr>
    <tabColor rgb="FFFFC000"/>
  </sheetPr>
  <dimension ref="B2:K56"/>
  <sheetViews>
    <sheetView workbookViewId="0">
      <selection activeCell="H13" sqref="H13"/>
    </sheetView>
  </sheetViews>
  <sheetFormatPr defaultRowHeight="14.4"/>
  <cols>
    <col min="1" max="1" width="4.88671875" customWidth="1"/>
    <col min="2" max="2" width="5.33203125" customWidth="1"/>
    <col min="4" max="4" width="29.5546875" customWidth="1"/>
    <col min="5" max="5" width="37.6640625" customWidth="1"/>
    <col min="6" max="6" width="25.44140625" customWidth="1"/>
    <col min="7" max="7" width="15" customWidth="1"/>
    <col min="8" max="8" width="17.5546875" customWidth="1"/>
    <col min="9" max="9" width="13.33203125" customWidth="1"/>
  </cols>
  <sheetData>
    <row r="2" spans="2:11" ht="24.45" customHeight="1" thickBot="1"/>
    <row r="3" spans="2:11" ht="73.2" customHeight="1" thickBot="1">
      <c r="B3" s="105"/>
      <c r="C3" s="106"/>
      <c r="D3" s="209" t="s">
        <v>432</v>
      </c>
      <c r="E3" s="209"/>
      <c r="F3" s="209"/>
      <c r="G3" s="209"/>
      <c r="H3" s="209"/>
      <c r="I3" s="106"/>
      <c r="J3" s="106"/>
      <c r="K3" s="111"/>
    </row>
    <row r="4" spans="2:11" s="138" customFormat="1" ht="16.5" customHeight="1">
      <c r="B4" s="144"/>
      <c r="C4" s="141"/>
      <c r="D4" s="142"/>
      <c r="E4" s="142"/>
      <c r="F4" s="142"/>
      <c r="G4" s="142"/>
      <c r="H4" s="142"/>
      <c r="I4" s="142"/>
      <c r="J4" s="143"/>
      <c r="K4" s="145"/>
    </row>
    <row r="5" spans="2:11" s="138" customFormat="1" ht="28.2" customHeight="1">
      <c r="B5" s="144"/>
      <c r="C5" s="144"/>
      <c r="D5" s="218" t="s">
        <v>433</v>
      </c>
      <c r="E5" s="218"/>
      <c r="F5" s="218"/>
      <c r="G5" s="218"/>
      <c r="H5" s="218"/>
      <c r="I5" s="218"/>
      <c r="J5" s="145"/>
      <c r="K5" s="145"/>
    </row>
    <row r="6" spans="2:11" s="138" customFormat="1" ht="43.2">
      <c r="B6" s="144"/>
      <c r="C6" s="144"/>
      <c r="D6" s="181" t="s">
        <v>434</v>
      </c>
      <c r="E6" s="181" t="s">
        <v>435</v>
      </c>
      <c r="F6" s="181" t="s">
        <v>436</v>
      </c>
      <c r="G6" s="181" t="s">
        <v>437</v>
      </c>
      <c r="H6" s="181" t="s">
        <v>438</v>
      </c>
      <c r="I6" s="181" t="s">
        <v>439</v>
      </c>
      <c r="J6" s="145"/>
      <c r="K6" s="145"/>
    </row>
    <row r="7" spans="2:11" s="138" customFormat="1">
      <c r="B7" s="144"/>
      <c r="C7" s="144"/>
      <c r="D7" s="198" t="s">
        <v>440</v>
      </c>
      <c r="E7" s="216" t="s">
        <v>441</v>
      </c>
      <c r="F7" s="139" t="s">
        <v>442</v>
      </c>
      <c r="G7" s="139">
        <f>COUNTIF('Farm Module'!F7:F24, "Mandatory Indicator")</f>
        <v>17</v>
      </c>
      <c r="H7" s="139">
        <f>COUNTIF('Farm Module'!F7:F24, "Continuous Improvement Indicator")</f>
        <v>0</v>
      </c>
      <c r="I7" s="139">
        <f>SUM(G7:H7)</f>
        <v>17</v>
      </c>
      <c r="J7" s="145"/>
      <c r="K7" s="145"/>
    </row>
    <row r="8" spans="2:11" s="138" customFormat="1">
      <c r="B8" s="144"/>
      <c r="C8" s="144"/>
      <c r="D8" s="200"/>
      <c r="E8" s="219"/>
      <c r="F8" s="139" t="s">
        <v>443</v>
      </c>
      <c r="G8" s="139">
        <f>COUNTIF('Farm Module'!F25:F38, "Mandatory Indicator")</f>
        <v>6</v>
      </c>
      <c r="H8" s="139">
        <f>COUNTIF('Farm Module'!F25:F38, "Continuous Improvement Indicator")</f>
        <v>8</v>
      </c>
      <c r="I8" s="139">
        <f t="shared" ref="I8:I11" si="0">SUM(G8:H8)</f>
        <v>14</v>
      </c>
      <c r="J8" s="145"/>
      <c r="K8" s="145"/>
    </row>
    <row r="9" spans="2:11" s="138" customFormat="1">
      <c r="B9" s="144"/>
      <c r="C9" s="144"/>
      <c r="D9" s="200"/>
      <c r="E9" s="219"/>
      <c r="F9" s="139" t="s">
        <v>444</v>
      </c>
      <c r="G9" s="139">
        <f>COUNTIF('Farm Module'!F39:F47, "Mandatory Indicator")</f>
        <v>1</v>
      </c>
      <c r="H9" s="139">
        <f>COUNTIF('Farm Module'!F39:F47, "Continuous Improvement Indicator")</f>
        <v>8</v>
      </c>
      <c r="I9" s="139">
        <f t="shared" si="0"/>
        <v>9</v>
      </c>
      <c r="J9" s="145"/>
      <c r="K9" s="145"/>
    </row>
    <row r="10" spans="2:11" s="138" customFormat="1">
      <c r="B10" s="144"/>
      <c r="C10" s="144"/>
      <c r="D10" s="199"/>
      <c r="E10" s="217"/>
      <c r="F10" s="139" t="s">
        <v>445</v>
      </c>
      <c r="G10" s="139">
        <f>COUNTIF('Farm Module'!F48:F55, "Mandatory Indicator")</f>
        <v>2</v>
      </c>
      <c r="H10" s="139">
        <f>COUNTIF('Farm Module'!F48:F55, "Continuous Improvement Indicator")</f>
        <v>6</v>
      </c>
      <c r="I10" s="139">
        <f t="shared" si="0"/>
        <v>8</v>
      </c>
      <c r="J10" s="145"/>
      <c r="K10" s="145"/>
    </row>
    <row r="11" spans="2:11" s="138" customFormat="1">
      <c r="B11" s="144"/>
      <c r="C11" s="144"/>
      <c r="D11" s="210" t="s">
        <v>446</v>
      </c>
      <c r="E11" s="211"/>
      <c r="F11" s="212"/>
      <c r="G11" s="140">
        <f>SUM(G7:G10)</f>
        <v>26</v>
      </c>
      <c r="H11" s="140">
        <f>SUM(H7:H10)</f>
        <v>22</v>
      </c>
      <c r="I11" s="140">
        <f t="shared" si="0"/>
        <v>48</v>
      </c>
      <c r="J11" s="145"/>
      <c r="K11" s="145"/>
    </row>
    <row r="12" spans="2:11" s="138" customFormat="1">
      <c r="B12" s="144"/>
      <c r="C12" s="144"/>
      <c r="D12" s="198" t="s">
        <v>447</v>
      </c>
      <c r="E12" s="198" t="s">
        <v>448</v>
      </c>
      <c r="F12" s="139" t="s">
        <v>449</v>
      </c>
      <c r="G12" s="139">
        <f>COUNTIF('Farm Module'!F57:F62, "Mandatory Indicator")</f>
        <v>0</v>
      </c>
      <c r="H12" s="139">
        <f>COUNTIF('Farm Module'!F57:F62, "Continuous Improvement Indicator")</f>
        <v>6</v>
      </c>
      <c r="I12" s="139">
        <f>SUM(G12:H12)</f>
        <v>6</v>
      </c>
      <c r="J12" s="145"/>
      <c r="K12" s="145"/>
    </row>
    <row r="13" spans="2:11" s="138" customFormat="1">
      <c r="B13" s="144"/>
      <c r="C13" s="144"/>
      <c r="D13" s="200"/>
      <c r="E13" s="200"/>
      <c r="F13" s="139" t="s">
        <v>450</v>
      </c>
      <c r="G13" s="139">
        <f>COUNTIF('Farm Module'!F63:F64, "Mandatory Indicator")</f>
        <v>2</v>
      </c>
      <c r="H13" s="139">
        <f>COUNTIF('Farm Module'!F63:F64, "Continuous Improvement Indicator")</f>
        <v>0</v>
      </c>
      <c r="I13" s="139">
        <f t="shared" ref="I13:I20" si="1">SUM(G13:H13)</f>
        <v>2</v>
      </c>
      <c r="J13" s="145"/>
      <c r="K13" s="145"/>
    </row>
    <row r="14" spans="2:11" s="138" customFormat="1">
      <c r="B14" s="144"/>
      <c r="C14" s="144"/>
      <c r="D14" s="200"/>
      <c r="E14" s="200"/>
      <c r="F14" s="139" t="s">
        <v>451</v>
      </c>
      <c r="G14" s="139">
        <f>COUNTIF('Farm Module'!F65:F76, "Mandatory Indicator")</f>
        <v>2</v>
      </c>
      <c r="H14" s="139">
        <f>COUNTIF('Farm Module'!F65:F76, "Continuous Improvement Indicator")</f>
        <v>9</v>
      </c>
      <c r="I14" s="139">
        <f t="shared" si="1"/>
        <v>11</v>
      </c>
      <c r="J14" s="145"/>
      <c r="K14" s="145"/>
    </row>
    <row r="15" spans="2:11" s="138" customFormat="1">
      <c r="B15" s="144"/>
      <c r="C15" s="144"/>
      <c r="D15" s="200"/>
      <c r="E15" s="200"/>
      <c r="F15" s="139" t="s">
        <v>452</v>
      </c>
      <c r="G15" s="139">
        <f>COUNTIF('Farm Module'!F77:F86, "Mandatory Indicator")</f>
        <v>3</v>
      </c>
      <c r="H15" s="139">
        <f>COUNTIF('Farm Module'!F77:F86, "Continuous Improvement Indicator")</f>
        <v>7</v>
      </c>
      <c r="I15" s="139">
        <f t="shared" si="1"/>
        <v>10</v>
      </c>
      <c r="J15" s="145"/>
      <c r="K15" s="145"/>
    </row>
    <row r="16" spans="2:11" s="138" customFormat="1">
      <c r="B16" s="144"/>
      <c r="C16" s="144"/>
      <c r="D16" s="200"/>
      <c r="E16" s="200"/>
      <c r="F16" s="139" t="s">
        <v>453</v>
      </c>
      <c r="G16" s="139">
        <f>COUNTIF('Farm Module'!F87:F91, "Mandatory Indicator")</f>
        <v>0</v>
      </c>
      <c r="H16" s="139">
        <f>COUNTIF('Farm Module'!F87:F91, "Continuous Improvement Indicator")</f>
        <v>5</v>
      </c>
      <c r="I16" s="139">
        <f t="shared" si="1"/>
        <v>5</v>
      </c>
      <c r="J16" s="145"/>
      <c r="K16" s="145"/>
    </row>
    <row r="17" spans="2:11" s="138" customFormat="1">
      <c r="B17" s="144"/>
      <c r="C17" s="144"/>
      <c r="D17" s="200"/>
      <c r="E17" s="199"/>
      <c r="F17" s="139" t="s">
        <v>454</v>
      </c>
      <c r="G17" s="139">
        <f>COUNTIF('Farm Module'!F92:F95, "Mandatory Indicator")</f>
        <v>1</v>
      </c>
      <c r="H17" s="139">
        <f>COUNTIF('Farm Module'!F92:F95, "Continuous Improvement Indicator")</f>
        <v>3</v>
      </c>
      <c r="I17" s="139">
        <f t="shared" si="1"/>
        <v>4</v>
      </c>
      <c r="J17" s="145"/>
      <c r="K17" s="145"/>
    </row>
    <row r="18" spans="2:11" s="138" customFormat="1">
      <c r="B18" s="144"/>
      <c r="C18" s="144"/>
      <c r="D18" s="200"/>
      <c r="E18" s="198" t="s">
        <v>455</v>
      </c>
      <c r="F18" s="139" t="s">
        <v>456</v>
      </c>
      <c r="G18" s="139">
        <f>COUNTIF('Farm Module'!F96:F98, "Mandatory Indicator")</f>
        <v>0</v>
      </c>
      <c r="H18" s="139">
        <f>COUNTIF('Farm Module'!F96:F98, "Continuous Improvement Indicator")</f>
        <v>3</v>
      </c>
      <c r="I18" s="139">
        <f t="shared" si="1"/>
        <v>3</v>
      </c>
      <c r="J18" s="145"/>
      <c r="K18" s="145"/>
    </row>
    <row r="19" spans="2:11" s="138" customFormat="1">
      <c r="B19" s="144"/>
      <c r="C19" s="144"/>
      <c r="D19" s="199"/>
      <c r="E19" s="199"/>
      <c r="F19" s="139" t="s">
        <v>457</v>
      </c>
      <c r="G19" s="139">
        <f>COUNTIF('Farm Module'!F99:F100, "Mandatory Indicator")</f>
        <v>0</v>
      </c>
      <c r="H19" s="139">
        <f>COUNTIF('Farm Module'!F99:F100, "Continuous Improvement Indicator")</f>
        <v>2</v>
      </c>
      <c r="I19" s="139">
        <f t="shared" si="1"/>
        <v>2</v>
      </c>
      <c r="J19" s="145"/>
      <c r="K19" s="145"/>
    </row>
    <row r="20" spans="2:11" s="138" customFormat="1">
      <c r="B20" s="144"/>
      <c r="C20" s="144"/>
      <c r="D20" s="210" t="s">
        <v>458</v>
      </c>
      <c r="E20" s="211"/>
      <c r="F20" s="212"/>
      <c r="G20" s="140">
        <f>SUM(G12:G19)</f>
        <v>8</v>
      </c>
      <c r="H20" s="140">
        <f>SUM(H12:H19)</f>
        <v>35</v>
      </c>
      <c r="I20" s="140">
        <f t="shared" si="1"/>
        <v>43</v>
      </c>
      <c r="J20" s="145"/>
      <c r="K20" s="145"/>
    </row>
    <row r="21" spans="2:11" s="138" customFormat="1">
      <c r="B21" s="144"/>
      <c r="C21" s="144"/>
      <c r="D21" s="198" t="s">
        <v>459</v>
      </c>
      <c r="E21" s="198" t="s">
        <v>460</v>
      </c>
      <c r="F21" s="139" t="s">
        <v>461</v>
      </c>
      <c r="G21" s="139">
        <f>COUNTIF('Farm Module'!F102, "Mandatory Indicator")</f>
        <v>0</v>
      </c>
      <c r="H21" s="139">
        <f>COUNTIF('Farm Module'!F102, "Continuous Improvement Indicator")</f>
        <v>1</v>
      </c>
      <c r="I21" s="139">
        <f>SUM(G21:H21)</f>
        <v>1</v>
      </c>
      <c r="J21" s="145"/>
      <c r="K21" s="145"/>
    </row>
    <row r="22" spans="2:11" s="138" customFormat="1">
      <c r="B22" s="144"/>
      <c r="C22" s="144"/>
      <c r="D22" s="200"/>
      <c r="E22" s="199"/>
      <c r="F22" s="139" t="s">
        <v>462</v>
      </c>
      <c r="G22" s="139">
        <f>COUNTIF('Farm Module'!F103:F104, "Mandatory Indicator")</f>
        <v>0</v>
      </c>
      <c r="H22" s="139">
        <f>COUNTIF('Farm Module'!F103:F104, "Continuous Improvement Indicator")</f>
        <v>2</v>
      </c>
      <c r="I22" s="139">
        <f t="shared" ref="I22:I26" si="2">SUM(G22:H22)</f>
        <v>2</v>
      </c>
      <c r="J22" s="145"/>
      <c r="K22" s="145"/>
    </row>
    <row r="23" spans="2:11" s="138" customFormat="1">
      <c r="B23" s="144"/>
      <c r="C23" s="144"/>
      <c r="D23" s="200"/>
      <c r="E23" s="216" t="s">
        <v>463</v>
      </c>
      <c r="F23" s="139" t="s">
        <v>464</v>
      </c>
      <c r="G23" s="139">
        <f>COUNTIF('Farm Module'!F105:F108, "Mandatory Indicator")</f>
        <v>0</v>
      </c>
      <c r="H23" s="139">
        <f>COUNTIF('Farm Module'!F105:F108, "Continuous Improvement Indicator")</f>
        <v>4</v>
      </c>
      <c r="I23" s="139">
        <f t="shared" si="2"/>
        <v>4</v>
      </c>
      <c r="J23" s="145"/>
      <c r="K23" s="145"/>
    </row>
    <row r="24" spans="2:11" s="138" customFormat="1">
      <c r="B24" s="144"/>
      <c r="C24" s="144"/>
      <c r="D24" s="200"/>
      <c r="E24" s="217"/>
      <c r="F24" s="139" t="s">
        <v>465</v>
      </c>
      <c r="G24" s="139">
        <f>COUNTIF('Farm Module'!F109:F111, "Mandatory Indicator")</f>
        <v>2</v>
      </c>
      <c r="H24" s="139">
        <f>COUNTIF('Farm Module'!F109:F111, "Continuous Improvement Indicator")</f>
        <v>1</v>
      </c>
      <c r="I24" s="139">
        <f t="shared" si="2"/>
        <v>3</v>
      </c>
      <c r="J24" s="145"/>
      <c r="K24" s="145"/>
    </row>
    <row r="25" spans="2:11" s="138" customFormat="1">
      <c r="B25" s="144"/>
      <c r="C25" s="144"/>
      <c r="D25" s="199"/>
      <c r="E25" s="139" t="s">
        <v>466</v>
      </c>
      <c r="F25" s="139" t="s">
        <v>466</v>
      </c>
      <c r="G25" s="139">
        <f>COUNTIF('Farm Module'!F112, "Mandatory Indicator")</f>
        <v>0</v>
      </c>
      <c r="H25" s="139">
        <f>COUNTIF('Farm Module'!F112, "Continuous Improvement Indicator")</f>
        <v>1</v>
      </c>
      <c r="I25" s="139">
        <f t="shared" si="2"/>
        <v>1</v>
      </c>
      <c r="J25" s="145"/>
      <c r="K25" s="145"/>
    </row>
    <row r="26" spans="2:11" s="138" customFormat="1">
      <c r="B26" s="144"/>
      <c r="C26" s="144"/>
      <c r="D26" s="210" t="s">
        <v>467</v>
      </c>
      <c r="E26" s="211"/>
      <c r="F26" s="212"/>
      <c r="G26" s="140">
        <f>SUM(G21:G25)</f>
        <v>2</v>
      </c>
      <c r="H26" s="140">
        <f>SUM(H21:H25)</f>
        <v>9</v>
      </c>
      <c r="I26" s="140">
        <f t="shared" si="2"/>
        <v>11</v>
      </c>
      <c r="J26" s="145"/>
      <c r="K26" s="145"/>
    </row>
    <row r="27" spans="2:11" s="138" customFormat="1">
      <c r="B27" s="144"/>
      <c r="C27" s="144"/>
      <c r="D27" s="223" t="s">
        <v>468</v>
      </c>
      <c r="E27" s="224"/>
      <c r="F27" s="225"/>
      <c r="G27" s="182">
        <f>SUM(G11,G20,G26)</f>
        <v>36</v>
      </c>
      <c r="H27" s="182">
        <f t="shared" ref="H27:I27" si="3">SUM(H11,H20,H26)</f>
        <v>66</v>
      </c>
      <c r="I27" s="182">
        <f t="shared" si="3"/>
        <v>102</v>
      </c>
      <c r="J27" s="145"/>
      <c r="K27" s="145"/>
    </row>
    <row r="28" spans="2:11" s="138" customFormat="1">
      <c r="B28" s="144"/>
      <c r="C28" s="144"/>
      <c r="D28" s="146"/>
      <c r="E28" s="146"/>
      <c r="F28" s="146"/>
      <c r="G28" s="146"/>
      <c r="H28" s="146"/>
      <c r="I28" s="146"/>
      <c r="J28" s="145"/>
      <c r="K28" s="145"/>
    </row>
    <row r="29" spans="2:11" s="138" customFormat="1" ht="15" thickBot="1">
      <c r="B29" s="144"/>
      <c r="C29" s="147"/>
      <c r="D29" s="148"/>
      <c r="E29" s="148"/>
      <c r="F29" s="148"/>
      <c r="G29" s="148"/>
      <c r="H29" s="148"/>
      <c r="I29" s="148"/>
      <c r="J29" s="149"/>
      <c r="K29" s="145"/>
    </row>
    <row r="30" spans="2:11">
      <c r="B30" s="114"/>
      <c r="C30" s="144"/>
      <c r="D30" s="146"/>
      <c r="E30" s="146"/>
      <c r="F30" s="146"/>
      <c r="G30" s="146"/>
      <c r="H30" s="146"/>
      <c r="I30" s="146"/>
      <c r="J30" s="115"/>
      <c r="K30" s="115"/>
    </row>
    <row r="31" spans="2:11" ht="30" customHeight="1">
      <c r="B31" s="114"/>
      <c r="C31" s="114"/>
      <c r="D31" s="226" t="s">
        <v>469</v>
      </c>
      <c r="E31" s="226"/>
      <c r="F31" s="226"/>
      <c r="G31" s="226"/>
      <c r="H31" s="226"/>
      <c r="I31" s="226"/>
      <c r="J31" s="115"/>
      <c r="K31" s="115"/>
    </row>
    <row r="32" spans="2:11" ht="43.2">
      <c r="B32" s="114"/>
      <c r="C32" s="114"/>
      <c r="D32" s="183" t="s">
        <v>434</v>
      </c>
      <c r="E32" s="183" t="s">
        <v>435</v>
      </c>
      <c r="F32" s="183" t="s">
        <v>436</v>
      </c>
      <c r="G32" s="183" t="s">
        <v>437</v>
      </c>
      <c r="H32" s="183" t="s">
        <v>438</v>
      </c>
      <c r="I32" s="183" t="s">
        <v>439</v>
      </c>
      <c r="J32" s="115"/>
      <c r="K32" s="115"/>
    </row>
    <row r="33" spans="2:11">
      <c r="B33" s="114"/>
      <c r="C33" s="114"/>
      <c r="D33" s="198" t="s">
        <v>440</v>
      </c>
      <c r="E33" s="213" t="s">
        <v>470</v>
      </c>
      <c r="F33" s="150" t="s">
        <v>444</v>
      </c>
      <c r="G33" s="150">
        <f>COUNTIF('Cluster Admin Module'!E7:E10, "Mandatory Indicator")</f>
        <v>4</v>
      </c>
      <c r="H33" s="150">
        <f>COUNTIF('Cluster Admin Module'!E7:E10,"Continuous Improvement Indicator")</f>
        <v>0</v>
      </c>
      <c r="I33" s="150">
        <f>SUM(G33:H33)</f>
        <v>4</v>
      </c>
      <c r="J33" s="115"/>
      <c r="K33" s="115"/>
    </row>
    <row r="34" spans="2:11">
      <c r="B34" s="114"/>
      <c r="C34" s="114"/>
      <c r="D34" s="200"/>
      <c r="E34" s="214"/>
      <c r="F34" s="150" t="s">
        <v>471</v>
      </c>
      <c r="G34" s="150">
        <f>COUNTIF('Cluster Admin Module'!E11:E14, "Mandatory Indicator")</f>
        <v>0</v>
      </c>
      <c r="H34" s="150">
        <f>COUNTIF('Cluster Admin Module'!E11:E14, "Continuous Improvement Indicator")</f>
        <v>4</v>
      </c>
      <c r="I34" s="150">
        <f t="shared" ref="I34:I36" si="4">SUM(G34:H34)</f>
        <v>4</v>
      </c>
      <c r="J34" s="115"/>
      <c r="K34" s="115"/>
    </row>
    <row r="35" spans="2:11">
      <c r="B35" s="114"/>
      <c r="C35" s="114"/>
      <c r="D35" s="199"/>
      <c r="E35" s="215"/>
      <c r="F35" s="139" t="s">
        <v>445</v>
      </c>
      <c r="G35" s="150">
        <f>COUNTIF('Cluster Admin Module'!E15, "Mandatory Indicator")</f>
        <v>0</v>
      </c>
      <c r="H35" s="150">
        <f>COUNTIF('Cluster Admin Module'!E15, "Continuous Improvement Indicator")</f>
        <v>1</v>
      </c>
      <c r="I35" s="150">
        <f t="shared" si="4"/>
        <v>1</v>
      </c>
      <c r="J35" s="115"/>
      <c r="K35" s="115"/>
    </row>
    <row r="36" spans="2:11">
      <c r="B36" s="114"/>
      <c r="C36" s="114"/>
      <c r="D36" s="210" t="s">
        <v>446</v>
      </c>
      <c r="E36" s="211"/>
      <c r="F36" s="212"/>
      <c r="G36" s="151">
        <f>SUM(G33:G35)</f>
        <v>4</v>
      </c>
      <c r="H36" s="151">
        <f>SUM(H33:H35)</f>
        <v>5</v>
      </c>
      <c r="I36" s="151">
        <f t="shared" si="4"/>
        <v>9</v>
      </c>
      <c r="J36" s="115"/>
      <c r="K36" s="115"/>
    </row>
    <row r="37" spans="2:11">
      <c r="B37" s="114"/>
      <c r="C37" s="114"/>
      <c r="D37" s="198" t="s">
        <v>447</v>
      </c>
      <c r="E37" s="198" t="s">
        <v>472</v>
      </c>
      <c r="F37" s="150" t="s">
        <v>473</v>
      </c>
      <c r="G37" s="150">
        <f>COUNTIF('Cluster Admin Module'!E17:E19, "Mandatory Indicator")</f>
        <v>1</v>
      </c>
      <c r="H37" s="150">
        <f>COUNTIF('Cluster Admin Module'!E17:E19, "Continuous Improvement Indicator")</f>
        <v>2</v>
      </c>
      <c r="I37" s="150">
        <f>SUM(G37:H37)</f>
        <v>3</v>
      </c>
      <c r="J37" s="115"/>
      <c r="K37" s="115"/>
    </row>
    <row r="38" spans="2:11">
      <c r="B38" s="114"/>
      <c r="C38" s="114"/>
      <c r="D38" s="200"/>
      <c r="E38" s="200"/>
      <c r="F38" s="150" t="s">
        <v>474</v>
      </c>
      <c r="G38" s="150">
        <f>COUNTIF('Cluster Admin Module'!E20:E21, "Mandatory Indicator")</f>
        <v>0</v>
      </c>
      <c r="H38" s="150">
        <f>COUNTIF('Cluster Admin Module'!E20:E21,  "Continuous Improvement Indicator")</f>
        <v>2</v>
      </c>
      <c r="I38" s="150">
        <f t="shared" ref="I38:I42" si="5">SUM(G38:H38)</f>
        <v>2</v>
      </c>
      <c r="J38" s="115"/>
      <c r="K38" s="115"/>
    </row>
    <row r="39" spans="2:11">
      <c r="B39" s="114"/>
      <c r="C39" s="114"/>
      <c r="D39" s="200"/>
      <c r="E39" s="200"/>
      <c r="F39" s="150" t="s">
        <v>475</v>
      </c>
      <c r="G39" s="150">
        <f>COUNTIF('Cluster Admin Module'!E22, "Mandatory Indicator")</f>
        <v>0</v>
      </c>
      <c r="H39" s="150">
        <f>COUNTIF('Cluster Admin Module'!E22, "Continuous Improvement Indicator")</f>
        <v>1</v>
      </c>
      <c r="I39" s="150">
        <f t="shared" si="5"/>
        <v>1</v>
      </c>
      <c r="J39" s="115"/>
      <c r="K39" s="115"/>
    </row>
    <row r="40" spans="2:11">
      <c r="B40" s="114"/>
      <c r="C40" s="114"/>
      <c r="D40" s="200"/>
      <c r="E40" s="199"/>
      <c r="F40" s="150" t="s">
        <v>476</v>
      </c>
      <c r="G40" s="150">
        <f>COUNTIF('Cluster Admin Module'!E23, "Mandatory Indicator")</f>
        <v>0</v>
      </c>
      <c r="H40" s="150">
        <f>COUNTIF('Cluster Admin Module'!E23, "Continuous Improvement Indicator")</f>
        <v>1</v>
      </c>
      <c r="I40" s="150">
        <f t="shared" si="5"/>
        <v>1</v>
      </c>
      <c r="J40" s="115"/>
      <c r="K40" s="115"/>
    </row>
    <row r="41" spans="2:11">
      <c r="B41" s="114"/>
      <c r="C41" s="114"/>
      <c r="D41" s="199"/>
      <c r="E41" s="150" t="s">
        <v>477</v>
      </c>
      <c r="F41" s="150" t="s">
        <v>457</v>
      </c>
      <c r="G41" s="150">
        <f>COUNTIF('Cluster Admin Module'!E24:E28, "Mandatory Indicator")</f>
        <v>0</v>
      </c>
      <c r="H41" s="150">
        <f>COUNTIF('Cluster Admin Module'!E24:E28, "Continuous Improvement Indicator")</f>
        <v>5</v>
      </c>
      <c r="I41" s="150">
        <f t="shared" si="5"/>
        <v>5</v>
      </c>
      <c r="J41" s="115"/>
      <c r="K41" s="115"/>
    </row>
    <row r="42" spans="2:11">
      <c r="B42" s="114"/>
      <c r="C42" s="114"/>
      <c r="D42" s="210" t="s">
        <v>458</v>
      </c>
      <c r="E42" s="211"/>
      <c r="F42" s="212"/>
      <c r="G42" s="151">
        <f>SUM(G37:G41)</f>
        <v>1</v>
      </c>
      <c r="H42" s="151">
        <f>SUM(H37:H41)</f>
        <v>11</v>
      </c>
      <c r="I42" s="151">
        <f t="shared" si="5"/>
        <v>12</v>
      </c>
      <c r="J42" s="115"/>
      <c r="K42" s="115"/>
    </row>
    <row r="43" spans="2:11">
      <c r="B43" s="114"/>
      <c r="C43" s="114"/>
      <c r="D43" s="198" t="s">
        <v>459</v>
      </c>
      <c r="E43" s="213" t="s">
        <v>478</v>
      </c>
      <c r="F43" s="150" t="s">
        <v>479</v>
      </c>
      <c r="G43" s="150">
        <f>COUNTIF('Cluster Admin Module'!E30:E34, "Mandatory Indicator")</f>
        <v>0</v>
      </c>
      <c r="H43" s="150">
        <f>COUNTIF('Cluster Admin Module'!E30:E34, "Continuous Improvement Indicator")</f>
        <v>5</v>
      </c>
      <c r="I43" s="150">
        <f>SUM(G43:H43)</f>
        <v>5</v>
      </c>
      <c r="J43" s="115"/>
      <c r="K43" s="115"/>
    </row>
    <row r="44" spans="2:11">
      <c r="B44" s="114"/>
      <c r="C44" s="114"/>
      <c r="D44" s="200"/>
      <c r="E44" s="214"/>
      <c r="F44" s="150" t="s">
        <v>461</v>
      </c>
      <c r="G44" s="150">
        <f>COUNTIF('Cluster Admin Module'!E35, "Mandatory Indicator")</f>
        <v>0</v>
      </c>
      <c r="H44" s="150">
        <f>COUNTIF('Cluster Admin Module'!E35, "Continuous Improvement Indicator")</f>
        <v>1</v>
      </c>
      <c r="I44" s="150">
        <f t="shared" ref="I44:I48" si="6">SUM(G44:H44)</f>
        <v>1</v>
      </c>
      <c r="J44" s="115"/>
      <c r="K44" s="115"/>
    </row>
    <row r="45" spans="2:11">
      <c r="B45" s="114"/>
      <c r="C45" s="114"/>
      <c r="D45" s="200"/>
      <c r="E45" s="215"/>
      <c r="F45" s="150" t="s">
        <v>462</v>
      </c>
      <c r="G45" s="150">
        <f>COUNTIF('Cluster Admin Module'!E36, "Mandatory Indicator")</f>
        <v>0</v>
      </c>
      <c r="H45" s="150">
        <f>COUNTIF('Cluster Admin Module'!E36, "Continuous Improvement Indicator")</f>
        <v>1</v>
      </c>
      <c r="I45" s="150">
        <f t="shared" si="6"/>
        <v>1</v>
      </c>
      <c r="J45" s="115"/>
      <c r="K45" s="115"/>
    </row>
    <row r="46" spans="2:11">
      <c r="B46" s="114"/>
      <c r="C46" s="114"/>
      <c r="D46" s="200"/>
      <c r="E46" s="213" t="s">
        <v>463</v>
      </c>
      <c r="F46" s="150" t="s">
        <v>464</v>
      </c>
      <c r="G46" s="150">
        <f>COUNTIF('Cluster Admin Module'!E37:E38, "Mandatory Indicator")</f>
        <v>0</v>
      </c>
      <c r="H46" s="150">
        <f>COUNTIF('Cluster Admin Module'!E37:E38, "Continuous Improvement Indicator")</f>
        <v>2</v>
      </c>
      <c r="I46" s="150">
        <f t="shared" si="6"/>
        <v>2</v>
      </c>
      <c r="J46" s="115"/>
      <c r="K46" s="115"/>
    </row>
    <row r="47" spans="2:11">
      <c r="B47" s="114"/>
      <c r="C47" s="114"/>
      <c r="D47" s="200"/>
      <c r="E47" s="214"/>
      <c r="F47" s="150" t="s">
        <v>465</v>
      </c>
      <c r="G47" s="150">
        <f>COUNTIF('Cluster Admin Module'!E39:E40, "Mandatory Indicator")</f>
        <v>0</v>
      </c>
      <c r="H47" s="150">
        <f>COUNTIF('Cluster Admin Module'!E39:E40, "Continuous Improvement Indicator")</f>
        <v>2</v>
      </c>
      <c r="I47" s="150">
        <f t="shared" si="6"/>
        <v>2</v>
      </c>
      <c r="J47" s="115"/>
      <c r="K47" s="115"/>
    </row>
    <row r="48" spans="2:11">
      <c r="B48" s="114"/>
      <c r="C48" s="114"/>
      <c r="D48" s="199"/>
      <c r="E48" s="215"/>
      <c r="F48" s="150" t="s">
        <v>480</v>
      </c>
      <c r="G48" s="150">
        <f>COUNTIF('Cluster Admin Module'!E41:E43, "Mandatory Indicator")</f>
        <v>1</v>
      </c>
      <c r="H48" s="150">
        <f>COUNTIF('Cluster Admin Module'!E41:E43, "Continuous Improvement Indicator")</f>
        <v>2</v>
      </c>
      <c r="I48" s="150">
        <f t="shared" si="6"/>
        <v>3</v>
      </c>
      <c r="J48" s="115"/>
      <c r="K48" s="115"/>
    </row>
    <row r="49" spans="2:11">
      <c r="B49" s="114"/>
      <c r="C49" s="114"/>
      <c r="D49" s="210" t="s">
        <v>467</v>
      </c>
      <c r="E49" s="211"/>
      <c r="F49" s="212"/>
      <c r="G49" s="151">
        <f>SUM(G43:G48)</f>
        <v>1</v>
      </c>
      <c r="H49" s="151">
        <f>SUM(H43:H48)</f>
        <v>13</v>
      </c>
      <c r="I49" s="151">
        <f>SUM(I43:I48)</f>
        <v>14</v>
      </c>
      <c r="J49" s="115"/>
      <c r="K49" s="115"/>
    </row>
    <row r="50" spans="2:11">
      <c r="B50" s="114"/>
      <c r="C50" s="114"/>
      <c r="D50" s="220" t="s">
        <v>468</v>
      </c>
      <c r="E50" s="221"/>
      <c r="F50" s="222"/>
      <c r="G50" s="184">
        <f>SUM(G36,G42,G49)</f>
        <v>6</v>
      </c>
      <c r="H50" s="184">
        <f t="shared" ref="H50:I50" si="7">SUM(H36,H42,H49)</f>
        <v>29</v>
      </c>
      <c r="I50" s="184">
        <f t="shared" si="7"/>
        <v>35</v>
      </c>
      <c r="J50" s="115"/>
      <c r="K50" s="115"/>
    </row>
    <row r="51" spans="2:11">
      <c r="B51" s="114"/>
      <c r="C51" s="114"/>
      <c r="D51" s="102"/>
      <c r="E51" s="102"/>
      <c r="F51" s="102"/>
      <c r="G51" s="102"/>
      <c r="H51" s="102"/>
      <c r="I51" s="102"/>
      <c r="J51" s="115"/>
      <c r="K51" s="115"/>
    </row>
    <row r="52" spans="2:11">
      <c r="B52" s="114"/>
      <c r="C52" s="114"/>
      <c r="D52" s="102"/>
      <c r="E52" s="102"/>
      <c r="F52" s="102"/>
      <c r="G52" s="102"/>
      <c r="H52" s="102"/>
      <c r="I52" s="102"/>
      <c r="J52" s="115"/>
      <c r="K52" s="115"/>
    </row>
    <row r="53" spans="2:11" ht="15" thickBot="1">
      <c r="B53" s="114"/>
      <c r="C53" s="133"/>
      <c r="D53" s="134"/>
      <c r="E53" s="134"/>
      <c r="F53" s="134"/>
      <c r="G53" s="134"/>
      <c r="H53" s="134"/>
      <c r="I53" s="134"/>
      <c r="J53" s="118"/>
      <c r="K53" s="115"/>
    </row>
    <row r="54" spans="2:11">
      <c r="B54" s="114"/>
      <c r="C54" s="102"/>
      <c r="D54" s="102"/>
      <c r="E54" s="102"/>
      <c r="F54" s="102"/>
      <c r="G54" s="102"/>
      <c r="H54" s="102"/>
      <c r="I54" s="102"/>
      <c r="J54" s="102"/>
      <c r="K54" s="115"/>
    </row>
    <row r="55" spans="2:11">
      <c r="B55" s="114"/>
      <c r="C55" s="102"/>
      <c r="D55" s="102"/>
      <c r="E55" s="102"/>
      <c r="F55" s="102"/>
      <c r="G55" s="102"/>
      <c r="H55" s="102"/>
      <c r="I55" s="102"/>
      <c r="J55" s="102"/>
      <c r="K55" s="115"/>
    </row>
    <row r="56" spans="2:11" ht="15" thickBot="1">
      <c r="B56" s="133"/>
      <c r="C56" s="134"/>
      <c r="D56" s="134"/>
      <c r="E56" s="134"/>
      <c r="F56" s="134"/>
      <c r="G56" s="134"/>
      <c r="H56" s="134"/>
      <c r="I56" s="134"/>
      <c r="J56" s="134"/>
      <c r="K56" s="118"/>
    </row>
  </sheetData>
  <sheetProtection algorithmName="SHA-512" hashValue="RJ2X0jYJl5B1Wo5D4Zjyc1ocmWlGZJjhomAYtqSWx7NSWXplRoG8UufTVoqoVNBgkuG5Q9A168EzX7RabHQD4g==" saltValue="ixvMM8X92U6vh5Wok0Zvsw==" spinCount="100000" sheet="1" objects="1" scenarios="1"/>
  <mergeCells count="26">
    <mergeCell ref="E12:E17"/>
    <mergeCell ref="D49:F49"/>
    <mergeCell ref="D50:F50"/>
    <mergeCell ref="D27:F27"/>
    <mergeCell ref="D33:D35"/>
    <mergeCell ref="E33:E35"/>
    <mergeCell ref="D36:F36"/>
    <mergeCell ref="E37:E40"/>
    <mergeCell ref="D37:D41"/>
    <mergeCell ref="D31:I31"/>
    <mergeCell ref="D3:H3"/>
    <mergeCell ref="D42:F42"/>
    <mergeCell ref="E43:E45"/>
    <mergeCell ref="E46:E48"/>
    <mergeCell ref="D43:D48"/>
    <mergeCell ref="E18:E19"/>
    <mergeCell ref="D20:F20"/>
    <mergeCell ref="E21:E22"/>
    <mergeCell ref="D21:D25"/>
    <mergeCell ref="E23:E24"/>
    <mergeCell ref="D26:F26"/>
    <mergeCell ref="D5:I5"/>
    <mergeCell ref="D7:D10"/>
    <mergeCell ref="E7:E10"/>
    <mergeCell ref="D11:F11"/>
    <mergeCell ref="D12:D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9719C"/>
    <pageSetUpPr fitToPage="1"/>
  </sheetPr>
  <dimension ref="B1:J118"/>
  <sheetViews>
    <sheetView tabSelected="1" zoomScale="85" zoomScaleNormal="85" zoomScalePageLayoutView="112" workbookViewId="0">
      <pane ySplit="5" topLeftCell="A6" activePane="bottomLeft" state="frozen"/>
      <selection pane="bottomLeft" activeCell="G63" sqref="G63"/>
    </sheetView>
  </sheetViews>
  <sheetFormatPr defaultColWidth="9.33203125" defaultRowHeight="14.4"/>
  <cols>
    <col min="2" max="2" width="21.33203125" customWidth="1"/>
    <col min="3" max="3" width="22.6640625" customWidth="1"/>
    <col min="4" max="4" width="17.6640625" customWidth="1"/>
    <col min="5" max="5" width="25.6640625" style="22" customWidth="1"/>
    <col min="6" max="6" width="19.6640625" style="22" customWidth="1"/>
    <col min="7" max="7" width="13.33203125" style="50" customWidth="1"/>
    <col min="8" max="8" width="135.33203125" style="99" customWidth="1"/>
    <col min="9" max="9" width="43.6640625" style="23" customWidth="1"/>
    <col min="10" max="10" width="18.6640625" customWidth="1"/>
  </cols>
  <sheetData>
    <row r="1" spans="2:10" ht="42" customHeight="1" thickBot="1">
      <c r="B1" s="102"/>
      <c r="J1" s="102"/>
    </row>
    <row r="2" spans="2:10" ht="76.2" customHeight="1">
      <c r="B2" s="105"/>
      <c r="C2" s="106"/>
      <c r="D2" s="106"/>
      <c r="E2" s="107"/>
      <c r="F2" s="107"/>
      <c r="G2" s="108"/>
      <c r="H2" s="109"/>
      <c r="I2" s="110"/>
      <c r="J2" s="111"/>
    </row>
    <row r="3" spans="2:10" s="32" customFormat="1" ht="28.8">
      <c r="B3" s="112"/>
      <c r="C3" s="236" t="s">
        <v>481</v>
      </c>
      <c r="D3" s="237"/>
      <c r="E3" s="237"/>
      <c r="F3" s="237"/>
      <c r="G3" s="237"/>
      <c r="H3" s="237"/>
      <c r="I3" s="238"/>
      <c r="J3" s="113"/>
    </row>
    <row r="4" spans="2:10" s="32" customFormat="1" ht="28.8">
      <c r="B4" s="112"/>
      <c r="C4" s="236" t="s">
        <v>482</v>
      </c>
      <c r="D4" s="237"/>
      <c r="E4" s="237"/>
      <c r="F4" s="237"/>
      <c r="G4" s="237"/>
      <c r="H4" s="237"/>
      <c r="I4" s="238"/>
      <c r="J4" s="113"/>
    </row>
    <row r="5" spans="2:10" ht="15.6">
      <c r="B5" s="114"/>
      <c r="C5" s="152" t="s">
        <v>483</v>
      </c>
      <c r="D5" s="152" t="s">
        <v>434</v>
      </c>
      <c r="E5" s="153" t="s">
        <v>484</v>
      </c>
      <c r="F5" s="153" t="s">
        <v>485</v>
      </c>
      <c r="G5" s="153" t="s">
        <v>486</v>
      </c>
      <c r="H5" s="153" t="s">
        <v>487</v>
      </c>
      <c r="I5" s="153" t="s">
        <v>8</v>
      </c>
      <c r="J5" s="115"/>
    </row>
    <row r="6" spans="2:10">
      <c r="B6" s="114"/>
      <c r="C6" s="154" t="s">
        <v>50</v>
      </c>
      <c r="D6" s="155"/>
      <c r="E6" s="156"/>
      <c r="F6" s="156"/>
      <c r="G6" s="157"/>
      <c r="H6" s="158"/>
      <c r="I6" s="159"/>
      <c r="J6" s="115"/>
    </row>
    <row r="7" spans="2:10" ht="61.2" customHeight="1">
      <c r="B7" s="114"/>
      <c r="C7" s="239" t="s">
        <v>488</v>
      </c>
      <c r="D7" s="242" t="s">
        <v>489</v>
      </c>
      <c r="E7" s="19" t="s">
        <v>490</v>
      </c>
      <c r="F7" s="53" t="s">
        <v>491</v>
      </c>
      <c r="G7" s="48" t="s">
        <v>55</v>
      </c>
      <c r="H7" s="5" t="s">
        <v>492</v>
      </c>
      <c r="I7" s="2" t="s">
        <v>18</v>
      </c>
      <c r="J7" s="115"/>
    </row>
    <row r="8" spans="2:10" ht="28.8">
      <c r="B8" s="114"/>
      <c r="C8" s="240"/>
      <c r="D8" s="243"/>
      <c r="E8" s="230" t="s">
        <v>493</v>
      </c>
      <c r="F8" s="53" t="s">
        <v>491</v>
      </c>
      <c r="G8" s="48" t="s">
        <v>59</v>
      </c>
      <c r="H8" s="5" t="s">
        <v>494</v>
      </c>
      <c r="I8" s="2" t="s">
        <v>18</v>
      </c>
      <c r="J8" s="115"/>
    </row>
    <row r="9" spans="2:10">
      <c r="B9" s="114"/>
      <c r="C9" s="240"/>
      <c r="D9" s="243"/>
      <c r="E9" s="230"/>
      <c r="F9" s="53" t="s">
        <v>491</v>
      </c>
      <c r="G9" s="48" t="s">
        <v>61</v>
      </c>
      <c r="H9" s="2" t="s">
        <v>495</v>
      </c>
      <c r="I9" s="2" t="s">
        <v>18</v>
      </c>
      <c r="J9" s="115"/>
    </row>
    <row r="10" spans="2:10" ht="63.6" customHeight="1">
      <c r="B10" s="114"/>
      <c r="C10" s="240"/>
      <c r="D10" s="243"/>
      <c r="E10" s="230"/>
      <c r="F10" s="53" t="s">
        <v>491</v>
      </c>
      <c r="G10" s="48" t="s">
        <v>63</v>
      </c>
      <c r="H10" s="2" t="s">
        <v>496</v>
      </c>
      <c r="I10" s="2" t="s">
        <v>18</v>
      </c>
      <c r="J10" s="115"/>
    </row>
    <row r="11" spans="2:10" ht="44.1" customHeight="1">
      <c r="B11" s="114"/>
      <c r="C11" s="240"/>
      <c r="D11" s="243"/>
      <c r="E11" s="19" t="s">
        <v>497</v>
      </c>
      <c r="F11" s="53" t="s">
        <v>491</v>
      </c>
      <c r="G11" s="48" t="s">
        <v>69</v>
      </c>
      <c r="H11" s="2" t="s">
        <v>498</v>
      </c>
      <c r="I11" s="2" t="s">
        <v>18</v>
      </c>
      <c r="J11" s="115"/>
    </row>
    <row r="12" spans="2:10" ht="58.2" customHeight="1">
      <c r="B12" s="114"/>
      <c r="C12" s="240"/>
      <c r="D12" s="243"/>
      <c r="E12" s="19" t="s">
        <v>499</v>
      </c>
      <c r="F12" s="53" t="s">
        <v>491</v>
      </c>
      <c r="G12" s="48" t="s">
        <v>73</v>
      </c>
      <c r="H12" s="2" t="s">
        <v>500</v>
      </c>
      <c r="I12" s="2" t="s">
        <v>18</v>
      </c>
      <c r="J12" s="115"/>
    </row>
    <row r="13" spans="2:10" ht="28.8">
      <c r="B13" s="114"/>
      <c r="C13" s="240"/>
      <c r="D13" s="243"/>
      <c r="E13" s="19" t="s">
        <v>501</v>
      </c>
      <c r="F13" s="53" t="s">
        <v>491</v>
      </c>
      <c r="G13" s="48" t="s">
        <v>77</v>
      </c>
      <c r="H13" s="2" t="s">
        <v>502</v>
      </c>
      <c r="I13" s="2" t="s">
        <v>18</v>
      </c>
      <c r="J13" s="115"/>
    </row>
    <row r="14" spans="2:10" ht="31.2" customHeight="1">
      <c r="B14" s="114"/>
      <c r="C14" s="240"/>
      <c r="D14" s="243"/>
      <c r="E14" s="9" t="s">
        <v>503</v>
      </c>
      <c r="F14" s="53" t="s">
        <v>491</v>
      </c>
      <c r="G14" s="48" t="s">
        <v>79</v>
      </c>
      <c r="H14" s="2" t="s">
        <v>504</v>
      </c>
      <c r="I14" s="2" t="s">
        <v>18</v>
      </c>
      <c r="J14" s="115"/>
    </row>
    <row r="15" spans="2:10" ht="47.7" customHeight="1">
      <c r="B15" s="114"/>
      <c r="C15" s="240"/>
      <c r="D15" s="243"/>
      <c r="E15" s="216" t="s">
        <v>505</v>
      </c>
      <c r="F15" s="53" t="s">
        <v>491</v>
      </c>
      <c r="G15" s="48" t="s">
        <v>81</v>
      </c>
      <c r="H15" s="2" t="s">
        <v>506</v>
      </c>
      <c r="I15" s="2" t="s">
        <v>18</v>
      </c>
      <c r="J15" s="115"/>
    </row>
    <row r="16" spans="2:10" ht="55.5" customHeight="1">
      <c r="B16" s="114"/>
      <c r="C16" s="240"/>
      <c r="D16" s="243"/>
      <c r="E16" s="217"/>
      <c r="F16" s="53" t="s">
        <v>491</v>
      </c>
      <c r="G16" s="48" t="s">
        <v>85</v>
      </c>
      <c r="H16" s="5" t="s">
        <v>507</v>
      </c>
      <c r="I16" s="2" t="s">
        <v>18</v>
      </c>
      <c r="J16" s="115"/>
    </row>
    <row r="17" spans="2:10" ht="47.7" customHeight="1">
      <c r="B17" s="114"/>
      <c r="C17" s="240"/>
      <c r="D17" s="243"/>
      <c r="E17" s="216" t="s">
        <v>508</v>
      </c>
      <c r="F17" s="53" t="s">
        <v>491</v>
      </c>
      <c r="G17" s="48" t="s">
        <v>87</v>
      </c>
      <c r="H17" s="2" t="s">
        <v>509</v>
      </c>
      <c r="I17" s="2" t="s">
        <v>18</v>
      </c>
      <c r="J17" s="115"/>
    </row>
    <row r="18" spans="2:10" ht="28.8">
      <c r="B18" s="114"/>
      <c r="C18" s="240"/>
      <c r="D18" s="243"/>
      <c r="E18" s="217"/>
      <c r="F18" s="53" t="s">
        <v>491</v>
      </c>
      <c r="G18" s="48" t="s">
        <v>91</v>
      </c>
      <c r="H18" s="2" t="s">
        <v>510</v>
      </c>
      <c r="I18" s="2" t="s">
        <v>18</v>
      </c>
      <c r="J18" s="115"/>
    </row>
    <row r="19" spans="2:10">
      <c r="B19" s="114"/>
      <c r="C19" s="240"/>
      <c r="D19" s="243"/>
      <c r="E19" s="216" t="s">
        <v>511</v>
      </c>
      <c r="F19" s="53" t="s">
        <v>491</v>
      </c>
      <c r="G19" s="48" t="s">
        <v>95</v>
      </c>
      <c r="H19" s="5" t="s">
        <v>512</v>
      </c>
      <c r="I19" s="2" t="s">
        <v>18</v>
      </c>
      <c r="J19" s="115"/>
    </row>
    <row r="20" spans="2:10" ht="28.8">
      <c r="B20" s="114"/>
      <c r="C20" s="240"/>
      <c r="D20" s="243"/>
      <c r="E20" s="219"/>
      <c r="F20" s="53" t="s">
        <v>491</v>
      </c>
      <c r="G20" s="48" t="s">
        <v>513</v>
      </c>
      <c r="H20" s="5" t="s">
        <v>514</v>
      </c>
      <c r="I20" s="2" t="s">
        <v>18</v>
      </c>
      <c r="J20" s="115"/>
    </row>
    <row r="21" spans="2:10" ht="43.2">
      <c r="B21" s="114"/>
      <c r="C21" s="240"/>
      <c r="D21" s="243"/>
      <c r="E21" s="217"/>
      <c r="F21" s="53" t="s">
        <v>491</v>
      </c>
      <c r="G21" s="48" t="s">
        <v>515</v>
      </c>
      <c r="H21" s="5" t="s">
        <v>516</v>
      </c>
      <c r="I21" s="2" t="s">
        <v>18</v>
      </c>
      <c r="J21" s="115"/>
    </row>
    <row r="22" spans="2:10">
      <c r="B22" s="114"/>
      <c r="C22" s="240"/>
      <c r="D22" s="243"/>
      <c r="E22" s="19" t="s">
        <v>517</v>
      </c>
      <c r="F22" s="53" t="s">
        <v>491</v>
      </c>
      <c r="G22" s="48" t="s">
        <v>518</v>
      </c>
      <c r="H22" s="5" t="s">
        <v>519</v>
      </c>
      <c r="I22" s="5" t="s">
        <v>18</v>
      </c>
      <c r="J22" s="115"/>
    </row>
    <row r="23" spans="2:10" ht="43.5" customHeight="1">
      <c r="B23" s="114"/>
      <c r="C23" s="240"/>
      <c r="D23" s="243"/>
      <c r="E23" s="230" t="s">
        <v>520</v>
      </c>
      <c r="F23" s="201" t="s">
        <v>491</v>
      </c>
      <c r="G23" s="245" t="s">
        <v>521</v>
      </c>
      <c r="H23" s="247" t="s">
        <v>522</v>
      </c>
      <c r="I23" s="247" t="s">
        <v>22</v>
      </c>
      <c r="J23" s="115"/>
    </row>
    <row r="24" spans="2:10">
      <c r="B24" s="114"/>
      <c r="C24" s="240"/>
      <c r="D24" s="244"/>
      <c r="E24" s="230"/>
      <c r="F24" s="201"/>
      <c r="G24" s="246"/>
      <c r="H24" s="247"/>
      <c r="I24" s="247"/>
      <c r="J24" s="115"/>
    </row>
    <row r="25" spans="2:10" ht="37.200000000000003" customHeight="1">
      <c r="B25" s="114"/>
      <c r="C25" s="240"/>
      <c r="D25" s="242" t="s">
        <v>523</v>
      </c>
      <c r="E25" s="216" t="s">
        <v>524</v>
      </c>
      <c r="F25" s="53" t="s">
        <v>525</v>
      </c>
      <c r="G25" s="101" t="s">
        <v>98</v>
      </c>
      <c r="H25" s="5" t="s">
        <v>526</v>
      </c>
      <c r="I25" s="2" t="s">
        <v>16</v>
      </c>
      <c r="J25" s="115"/>
    </row>
    <row r="26" spans="2:10" ht="43.2">
      <c r="B26" s="114"/>
      <c r="C26" s="240"/>
      <c r="D26" s="243"/>
      <c r="E26" s="219"/>
      <c r="F26" s="53" t="s">
        <v>525</v>
      </c>
      <c r="G26" s="101" t="s">
        <v>102</v>
      </c>
      <c r="H26" s="2" t="s">
        <v>527</v>
      </c>
      <c r="I26" s="2" t="s">
        <v>16</v>
      </c>
      <c r="J26" s="115"/>
    </row>
    <row r="27" spans="2:10" ht="48.6" customHeight="1">
      <c r="B27" s="114"/>
      <c r="C27" s="240"/>
      <c r="D27" s="243"/>
      <c r="E27" s="219"/>
      <c r="F27" s="53" t="s">
        <v>525</v>
      </c>
      <c r="G27" s="101" t="s">
        <v>104</v>
      </c>
      <c r="H27" s="5" t="s">
        <v>528</v>
      </c>
      <c r="I27" s="2" t="s">
        <v>18</v>
      </c>
      <c r="J27" s="115"/>
    </row>
    <row r="28" spans="2:10" ht="74.7" customHeight="1">
      <c r="B28" s="114"/>
      <c r="C28" s="240"/>
      <c r="D28" s="243"/>
      <c r="E28" s="219"/>
      <c r="F28" s="53" t="s">
        <v>491</v>
      </c>
      <c r="G28" s="101" t="s">
        <v>106</v>
      </c>
      <c r="H28" s="5" t="s">
        <v>529</v>
      </c>
      <c r="I28" s="2" t="s">
        <v>18</v>
      </c>
      <c r="J28" s="115"/>
    </row>
    <row r="29" spans="2:10" ht="28.8">
      <c r="B29" s="114"/>
      <c r="C29" s="240"/>
      <c r="D29" s="243"/>
      <c r="E29" s="217"/>
      <c r="F29" s="53" t="s">
        <v>491</v>
      </c>
      <c r="G29" s="101" t="s">
        <v>110</v>
      </c>
      <c r="H29" s="5" t="s">
        <v>530</v>
      </c>
      <c r="I29" s="2" t="s">
        <v>18</v>
      </c>
      <c r="J29" s="115"/>
    </row>
    <row r="30" spans="2:10" ht="57" customHeight="1">
      <c r="B30" s="114"/>
      <c r="C30" s="240"/>
      <c r="D30" s="243"/>
      <c r="E30" s="230" t="s">
        <v>531</v>
      </c>
      <c r="F30" s="53" t="s">
        <v>491</v>
      </c>
      <c r="G30" s="101" t="s">
        <v>112</v>
      </c>
      <c r="H30" s="5" t="s">
        <v>532</v>
      </c>
      <c r="I30" s="2" t="s">
        <v>16</v>
      </c>
      <c r="J30" s="115"/>
    </row>
    <row r="31" spans="2:10" ht="53.7" customHeight="1">
      <c r="B31" s="114"/>
      <c r="C31" s="240"/>
      <c r="D31" s="243"/>
      <c r="E31" s="230"/>
      <c r="F31" s="53" t="s">
        <v>491</v>
      </c>
      <c r="G31" s="101" t="s">
        <v>116</v>
      </c>
      <c r="H31" s="5" t="s">
        <v>533</v>
      </c>
      <c r="I31" s="2" t="s">
        <v>18</v>
      </c>
      <c r="J31" s="115"/>
    </row>
    <row r="32" spans="2:10" ht="62.1" customHeight="1">
      <c r="B32" s="114"/>
      <c r="C32" s="240"/>
      <c r="D32" s="243"/>
      <c r="E32" s="230" t="s">
        <v>534</v>
      </c>
      <c r="F32" s="53" t="s">
        <v>491</v>
      </c>
      <c r="G32" s="101" t="s">
        <v>118</v>
      </c>
      <c r="H32" s="5" t="s">
        <v>535</v>
      </c>
      <c r="I32" s="2" t="s">
        <v>18</v>
      </c>
      <c r="J32" s="115"/>
    </row>
    <row r="33" spans="2:10" ht="28.8">
      <c r="B33" s="114"/>
      <c r="C33" s="240"/>
      <c r="D33" s="243"/>
      <c r="E33" s="230"/>
      <c r="F33" s="53" t="s">
        <v>491</v>
      </c>
      <c r="G33" s="101" t="s">
        <v>122</v>
      </c>
      <c r="H33" s="5" t="s">
        <v>536</v>
      </c>
      <c r="I33" s="2" t="s">
        <v>18</v>
      </c>
      <c r="J33" s="115"/>
    </row>
    <row r="34" spans="2:10" ht="43.2">
      <c r="B34" s="114"/>
      <c r="C34" s="240"/>
      <c r="D34" s="243"/>
      <c r="E34" s="230" t="s">
        <v>537</v>
      </c>
      <c r="F34" s="53" t="s">
        <v>525</v>
      </c>
      <c r="G34" s="101" t="s">
        <v>124</v>
      </c>
      <c r="H34" s="5" t="s">
        <v>538</v>
      </c>
      <c r="I34" s="2" t="s">
        <v>18</v>
      </c>
      <c r="J34" s="115"/>
    </row>
    <row r="35" spans="2:10" ht="43.2">
      <c r="B35" s="114"/>
      <c r="C35" s="240"/>
      <c r="D35" s="243"/>
      <c r="E35" s="230"/>
      <c r="F35" s="53" t="s">
        <v>525</v>
      </c>
      <c r="G35" s="101" t="s">
        <v>128</v>
      </c>
      <c r="H35" s="5" t="s">
        <v>539</v>
      </c>
      <c r="I35" s="2" t="s">
        <v>16</v>
      </c>
      <c r="J35" s="115"/>
    </row>
    <row r="36" spans="2:10" ht="43.2">
      <c r="B36" s="114"/>
      <c r="C36" s="240"/>
      <c r="D36" s="243"/>
      <c r="E36" s="230" t="s">
        <v>540</v>
      </c>
      <c r="F36" s="53" t="s">
        <v>525</v>
      </c>
      <c r="G36" s="101" t="s">
        <v>130</v>
      </c>
      <c r="H36" s="2" t="s">
        <v>541</v>
      </c>
      <c r="I36" s="2" t="s">
        <v>16</v>
      </c>
      <c r="J36" s="115"/>
    </row>
    <row r="37" spans="2:10" ht="43.2">
      <c r="B37" s="114"/>
      <c r="C37" s="240"/>
      <c r="D37" s="243"/>
      <c r="E37" s="230"/>
      <c r="F37" s="53" t="s">
        <v>525</v>
      </c>
      <c r="G37" s="101" t="s">
        <v>134</v>
      </c>
      <c r="H37" s="2" t="s">
        <v>542</v>
      </c>
      <c r="I37" s="2" t="s">
        <v>18</v>
      </c>
      <c r="J37" s="115"/>
    </row>
    <row r="38" spans="2:10" ht="43.2">
      <c r="B38" s="114"/>
      <c r="C38" s="240"/>
      <c r="D38" s="244"/>
      <c r="E38" s="19" t="s">
        <v>543</v>
      </c>
      <c r="F38" s="53" t="s">
        <v>525</v>
      </c>
      <c r="G38" s="101" t="s">
        <v>544</v>
      </c>
      <c r="H38" s="5" t="s">
        <v>545</v>
      </c>
      <c r="I38" s="2" t="s">
        <v>18</v>
      </c>
      <c r="J38" s="115"/>
    </row>
    <row r="39" spans="2:10" ht="249" customHeight="1">
      <c r="B39" s="114"/>
      <c r="C39" s="240"/>
      <c r="D39" s="229" t="s">
        <v>546</v>
      </c>
      <c r="E39" s="19" t="s">
        <v>547</v>
      </c>
      <c r="F39" s="53" t="s">
        <v>491</v>
      </c>
      <c r="G39" s="48" t="s">
        <v>139</v>
      </c>
      <c r="H39" s="6" t="s">
        <v>548</v>
      </c>
      <c r="I39" s="6" t="s">
        <v>18</v>
      </c>
      <c r="J39" s="115"/>
    </row>
    <row r="40" spans="2:10" ht="43.2">
      <c r="B40" s="114"/>
      <c r="C40" s="240"/>
      <c r="D40" s="229"/>
      <c r="E40" s="230" t="s">
        <v>549</v>
      </c>
      <c r="F40" s="53" t="s">
        <v>525</v>
      </c>
      <c r="G40" s="48" t="s">
        <v>143</v>
      </c>
      <c r="H40" s="5" t="s">
        <v>550</v>
      </c>
      <c r="I40" s="2" t="s">
        <v>14</v>
      </c>
      <c r="J40" s="115"/>
    </row>
    <row r="41" spans="2:10" ht="43.2">
      <c r="B41" s="114"/>
      <c r="C41" s="240"/>
      <c r="D41" s="229"/>
      <c r="E41" s="230"/>
      <c r="F41" s="53" t="s">
        <v>525</v>
      </c>
      <c r="G41" s="48" t="s">
        <v>145</v>
      </c>
      <c r="H41" s="5" t="s">
        <v>551</v>
      </c>
      <c r="I41" s="2" t="s">
        <v>14</v>
      </c>
      <c r="J41" s="115"/>
    </row>
    <row r="42" spans="2:10" ht="97.2" customHeight="1">
      <c r="B42" s="114"/>
      <c r="C42" s="240"/>
      <c r="D42" s="229"/>
      <c r="E42" s="19" t="s">
        <v>552</v>
      </c>
      <c r="F42" s="53" t="s">
        <v>525</v>
      </c>
      <c r="G42" s="48" t="s">
        <v>149</v>
      </c>
      <c r="H42" s="5" t="s">
        <v>553</v>
      </c>
      <c r="I42" s="2" t="s">
        <v>14</v>
      </c>
      <c r="J42" s="115"/>
    </row>
    <row r="43" spans="2:10" ht="43.2">
      <c r="B43" s="114"/>
      <c r="C43" s="240"/>
      <c r="D43" s="229"/>
      <c r="E43" s="230" t="s">
        <v>554</v>
      </c>
      <c r="F43" s="53" t="s">
        <v>525</v>
      </c>
      <c r="G43" s="48" t="s">
        <v>153</v>
      </c>
      <c r="H43" s="5" t="s">
        <v>555</v>
      </c>
      <c r="I43" s="2" t="s">
        <v>24</v>
      </c>
      <c r="J43" s="115"/>
    </row>
    <row r="44" spans="2:10" ht="43.2">
      <c r="B44" s="114"/>
      <c r="C44" s="240"/>
      <c r="D44" s="229"/>
      <c r="E44" s="230"/>
      <c r="F44" s="53" t="s">
        <v>525</v>
      </c>
      <c r="G44" s="48" t="s">
        <v>155</v>
      </c>
      <c r="H44" s="2" t="s">
        <v>556</v>
      </c>
      <c r="I44" s="2" t="s">
        <v>18</v>
      </c>
      <c r="J44" s="115"/>
    </row>
    <row r="45" spans="2:10" ht="43.2">
      <c r="B45" s="114"/>
      <c r="C45" s="240"/>
      <c r="D45" s="229"/>
      <c r="E45" s="230"/>
      <c r="F45" s="53" t="s">
        <v>525</v>
      </c>
      <c r="G45" s="48" t="s">
        <v>157</v>
      </c>
      <c r="H45" s="2" t="s">
        <v>557</v>
      </c>
      <c r="I45" s="2" t="s">
        <v>18</v>
      </c>
      <c r="J45" s="115"/>
    </row>
    <row r="46" spans="2:10" ht="43.2">
      <c r="B46" s="114"/>
      <c r="C46" s="240"/>
      <c r="D46" s="229"/>
      <c r="E46" s="230" t="s">
        <v>558</v>
      </c>
      <c r="F46" s="53" t="s">
        <v>525</v>
      </c>
      <c r="G46" s="48" t="s">
        <v>161</v>
      </c>
      <c r="H46" s="5" t="s">
        <v>559</v>
      </c>
      <c r="I46" s="2" t="s">
        <v>18</v>
      </c>
      <c r="J46" s="115"/>
    </row>
    <row r="47" spans="2:10" ht="43.2">
      <c r="B47" s="114"/>
      <c r="C47" s="240"/>
      <c r="D47" s="229"/>
      <c r="E47" s="230"/>
      <c r="F47" s="53" t="s">
        <v>525</v>
      </c>
      <c r="G47" s="48" t="s">
        <v>163</v>
      </c>
      <c r="H47" s="5" t="s">
        <v>560</v>
      </c>
      <c r="I47" s="2" t="s">
        <v>18</v>
      </c>
      <c r="J47" s="115"/>
    </row>
    <row r="48" spans="2:10" ht="43.2">
      <c r="B48" s="114"/>
      <c r="C48" s="240"/>
      <c r="D48" s="242" t="s">
        <v>561</v>
      </c>
      <c r="E48" s="19" t="s">
        <v>562</v>
      </c>
      <c r="F48" s="53" t="s">
        <v>525</v>
      </c>
      <c r="G48" s="48" t="s">
        <v>168</v>
      </c>
      <c r="H48" s="2" t="s">
        <v>563</v>
      </c>
      <c r="I48" s="2" t="s">
        <v>18</v>
      </c>
      <c r="J48" s="115"/>
    </row>
    <row r="49" spans="2:10" ht="72" customHeight="1">
      <c r="B49" s="114"/>
      <c r="C49" s="240"/>
      <c r="D49" s="243"/>
      <c r="E49" s="216" t="s">
        <v>564</v>
      </c>
      <c r="F49" s="53" t="s">
        <v>491</v>
      </c>
      <c r="G49" s="48" t="s">
        <v>172</v>
      </c>
      <c r="H49" s="5" t="s">
        <v>565</v>
      </c>
      <c r="I49" s="2" t="s">
        <v>18</v>
      </c>
      <c r="J49" s="115"/>
    </row>
    <row r="50" spans="2:10" ht="70.2" customHeight="1">
      <c r="B50" s="114"/>
      <c r="C50" s="240"/>
      <c r="D50" s="243"/>
      <c r="E50" s="219"/>
      <c r="F50" s="53" t="s">
        <v>525</v>
      </c>
      <c r="G50" s="48" t="s">
        <v>174</v>
      </c>
      <c r="H50" s="5" t="s">
        <v>566</v>
      </c>
      <c r="I50" s="2" t="s">
        <v>24</v>
      </c>
      <c r="J50" s="115"/>
    </row>
    <row r="51" spans="2:10" ht="28.8">
      <c r="B51" s="114"/>
      <c r="C51" s="240"/>
      <c r="D51" s="243"/>
      <c r="E51" s="219"/>
      <c r="F51" s="53" t="s">
        <v>491</v>
      </c>
      <c r="G51" s="48" t="s">
        <v>178</v>
      </c>
      <c r="H51" s="2" t="s">
        <v>567</v>
      </c>
      <c r="I51" s="2" t="s">
        <v>24</v>
      </c>
      <c r="J51" s="115"/>
    </row>
    <row r="52" spans="2:10" ht="43.2">
      <c r="B52" s="114"/>
      <c r="C52" s="240"/>
      <c r="D52" s="243"/>
      <c r="E52" s="219"/>
      <c r="F52" s="53" t="s">
        <v>525</v>
      </c>
      <c r="G52" s="48" t="s">
        <v>180</v>
      </c>
      <c r="H52" s="2" t="s">
        <v>568</v>
      </c>
      <c r="I52" s="2" t="s">
        <v>18</v>
      </c>
      <c r="J52" s="115"/>
    </row>
    <row r="53" spans="2:10" ht="43.2">
      <c r="B53" s="114"/>
      <c r="C53" s="240"/>
      <c r="D53" s="243"/>
      <c r="E53" s="219"/>
      <c r="F53" s="53" t="s">
        <v>525</v>
      </c>
      <c r="G53" s="48" t="s">
        <v>569</v>
      </c>
      <c r="H53" s="5" t="s">
        <v>570</v>
      </c>
      <c r="I53" s="2" t="s">
        <v>22</v>
      </c>
      <c r="J53" s="115"/>
    </row>
    <row r="54" spans="2:10" ht="43.2" customHeight="1">
      <c r="B54" s="114"/>
      <c r="C54" s="240"/>
      <c r="D54" s="243"/>
      <c r="E54" s="219"/>
      <c r="F54" s="53" t="s">
        <v>525</v>
      </c>
      <c r="G54" s="48" t="s">
        <v>571</v>
      </c>
      <c r="H54" s="5" t="s">
        <v>572</v>
      </c>
      <c r="I54" s="2" t="s">
        <v>14</v>
      </c>
      <c r="J54" s="115"/>
    </row>
    <row r="55" spans="2:10" ht="73.2" customHeight="1">
      <c r="B55" s="114"/>
      <c r="C55" s="241"/>
      <c r="D55" s="244"/>
      <c r="E55" s="217"/>
      <c r="F55" s="53" t="s">
        <v>525</v>
      </c>
      <c r="G55" s="48" t="s">
        <v>573</v>
      </c>
      <c r="H55" s="5" t="s">
        <v>574</v>
      </c>
      <c r="I55" s="2" t="s">
        <v>22</v>
      </c>
      <c r="J55" s="115"/>
    </row>
    <row r="56" spans="2:10">
      <c r="B56" s="114"/>
      <c r="C56" s="248" t="s">
        <v>575</v>
      </c>
      <c r="D56" s="249"/>
      <c r="E56" s="250"/>
      <c r="F56" s="160"/>
      <c r="G56" s="154"/>
      <c r="H56" s="161"/>
      <c r="I56" s="162"/>
      <c r="J56" s="115"/>
    </row>
    <row r="57" spans="2:10" ht="43.5" customHeight="1">
      <c r="B57" s="114"/>
      <c r="C57" s="239" t="s">
        <v>576</v>
      </c>
      <c r="D57" s="251" t="s">
        <v>577</v>
      </c>
      <c r="E57" s="19" t="s">
        <v>578</v>
      </c>
      <c r="F57" s="53" t="s">
        <v>525</v>
      </c>
      <c r="G57" s="48" t="s">
        <v>187</v>
      </c>
      <c r="H57" s="2" t="s">
        <v>579</v>
      </c>
      <c r="I57" s="2" t="s">
        <v>20</v>
      </c>
      <c r="J57" s="115"/>
    </row>
    <row r="58" spans="2:10" ht="43.2">
      <c r="B58" s="114"/>
      <c r="C58" s="240"/>
      <c r="D58" s="252"/>
      <c r="E58" s="233" t="s">
        <v>580</v>
      </c>
      <c r="F58" s="53" t="s">
        <v>525</v>
      </c>
      <c r="G58" s="48" t="s">
        <v>191</v>
      </c>
      <c r="H58" s="2" t="s">
        <v>581</v>
      </c>
      <c r="I58" s="2" t="s">
        <v>20</v>
      </c>
      <c r="J58" s="115"/>
    </row>
    <row r="59" spans="2:10" ht="58.5" customHeight="1">
      <c r="B59" s="114"/>
      <c r="C59" s="240"/>
      <c r="D59" s="252"/>
      <c r="E59" s="235"/>
      <c r="F59" s="53" t="s">
        <v>525</v>
      </c>
      <c r="G59" s="48" t="s">
        <v>193</v>
      </c>
      <c r="H59" s="2" t="s">
        <v>582</v>
      </c>
      <c r="I59" s="2" t="s">
        <v>20</v>
      </c>
      <c r="J59" s="115"/>
    </row>
    <row r="60" spans="2:10" ht="55.2" customHeight="1">
      <c r="B60" s="114"/>
      <c r="C60" s="240"/>
      <c r="D60" s="252"/>
      <c r="E60" s="235"/>
      <c r="F60" s="53" t="s">
        <v>525</v>
      </c>
      <c r="G60" s="48" t="s">
        <v>195</v>
      </c>
      <c r="H60" s="5" t="s">
        <v>583</v>
      </c>
      <c r="I60" s="2" t="s">
        <v>20</v>
      </c>
      <c r="J60" s="115"/>
    </row>
    <row r="61" spans="2:10" ht="43.2">
      <c r="B61" s="114"/>
      <c r="C61" s="240"/>
      <c r="D61" s="252"/>
      <c r="E61" s="235"/>
      <c r="F61" s="53" t="s">
        <v>525</v>
      </c>
      <c r="G61" s="48" t="s">
        <v>197</v>
      </c>
      <c r="H61" s="5" t="s">
        <v>584</v>
      </c>
      <c r="I61" s="2" t="s">
        <v>20</v>
      </c>
      <c r="J61" s="115"/>
    </row>
    <row r="62" spans="2:10" ht="60.6" customHeight="1">
      <c r="B62" s="114"/>
      <c r="C62" s="240"/>
      <c r="D62" s="252"/>
      <c r="E62" s="235"/>
      <c r="F62" s="53" t="s">
        <v>525</v>
      </c>
      <c r="G62" s="48" t="s">
        <v>585</v>
      </c>
      <c r="H62" s="5" t="s">
        <v>586</v>
      </c>
      <c r="I62" s="2" t="s">
        <v>12</v>
      </c>
      <c r="J62" s="115"/>
    </row>
    <row r="63" spans="2:10" ht="94.2" customHeight="1">
      <c r="B63" s="114"/>
      <c r="C63" s="240"/>
      <c r="D63" s="229" t="s">
        <v>587</v>
      </c>
      <c r="E63" s="9" t="s">
        <v>588</v>
      </c>
      <c r="F63" s="53" t="s">
        <v>491</v>
      </c>
      <c r="G63" s="48" t="s">
        <v>202</v>
      </c>
      <c r="H63" s="5" t="s">
        <v>589</v>
      </c>
      <c r="I63" s="2" t="s">
        <v>20</v>
      </c>
      <c r="J63" s="115"/>
    </row>
    <row r="64" spans="2:10" ht="130.19999999999999" customHeight="1">
      <c r="B64" s="114"/>
      <c r="C64" s="240"/>
      <c r="D64" s="229"/>
      <c r="E64" s="19" t="s">
        <v>590</v>
      </c>
      <c r="F64" s="53" t="s">
        <v>491</v>
      </c>
      <c r="G64" s="48" t="s">
        <v>204</v>
      </c>
      <c r="H64" s="5" t="s">
        <v>591</v>
      </c>
      <c r="I64" s="2" t="s">
        <v>20</v>
      </c>
      <c r="J64" s="115"/>
    </row>
    <row r="65" spans="2:10" ht="43.2">
      <c r="B65" s="114"/>
      <c r="C65" s="240"/>
      <c r="D65" s="229" t="s">
        <v>592</v>
      </c>
      <c r="E65" s="230" t="s">
        <v>593</v>
      </c>
      <c r="F65" s="53" t="s">
        <v>525</v>
      </c>
      <c r="G65" s="48" t="s">
        <v>213</v>
      </c>
      <c r="H65" s="2" t="s">
        <v>594</v>
      </c>
      <c r="I65" s="2" t="s">
        <v>20</v>
      </c>
      <c r="J65" s="115"/>
    </row>
    <row r="66" spans="2:10" ht="43.2">
      <c r="B66" s="114"/>
      <c r="C66" s="240"/>
      <c r="D66" s="229"/>
      <c r="E66" s="230"/>
      <c r="F66" s="53" t="s">
        <v>525</v>
      </c>
      <c r="G66" s="48" t="s">
        <v>215</v>
      </c>
      <c r="H66" s="2" t="s">
        <v>595</v>
      </c>
      <c r="I66" s="2" t="s">
        <v>12</v>
      </c>
      <c r="J66" s="115"/>
    </row>
    <row r="67" spans="2:10" ht="58.2" customHeight="1">
      <c r="B67" s="114"/>
      <c r="C67" s="240"/>
      <c r="D67" s="229"/>
      <c r="E67" s="230"/>
      <c r="F67" s="53" t="s">
        <v>525</v>
      </c>
      <c r="G67" s="48" t="s">
        <v>217</v>
      </c>
      <c r="H67" s="5" t="s">
        <v>596</v>
      </c>
      <c r="I67" s="2" t="s">
        <v>12</v>
      </c>
      <c r="J67" s="115"/>
    </row>
    <row r="68" spans="2:10" ht="43.2">
      <c r="B68" s="114"/>
      <c r="C68" s="240"/>
      <c r="D68" s="229"/>
      <c r="E68" s="230"/>
      <c r="F68" s="53" t="s">
        <v>525</v>
      </c>
      <c r="G68" s="48" t="s">
        <v>221</v>
      </c>
      <c r="H68" s="5" t="s">
        <v>597</v>
      </c>
      <c r="I68" s="2" t="s">
        <v>12</v>
      </c>
      <c r="J68" s="115"/>
    </row>
    <row r="69" spans="2:10" ht="60.6" customHeight="1">
      <c r="B69" s="114"/>
      <c r="C69" s="240"/>
      <c r="D69" s="229"/>
      <c r="E69" s="230" t="s">
        <v>598</v>
      </c>
      <c r="F69" s="53" t="s">
        <v>525</v>
      </c>
      <c r="G69" s="48" t="s">
        <v>223</v>
      </c>
      <c r="H69" s="2" t="s">
        <v>599</v>
      </c>
      <c r="I69" s="2" t="s">
        <v>20</v>
      </c>
      <c r="J69" s="115"/>
    </row>
    <row r="70" spans="2:10" ht="57.6" customHeight="1">
      <c r="B70" s="114"/>
      <c r="C70" s="240"/>
      <c r="D70" s="229"/>
      <c r="E70" s="230"/>
      <c r="F70" s="53" t="s">
        <v>525</v>
      </c>
      <c r="G70" s="48" t="s">
        <v>227</v>
      </c>
      <c r="H70" s="5" t="s">
        <v>600</v>
      </c>
      <c r="I70" s="2" t="s">
        <v>12</v>
      </c>
      <c r="J70" s="115"/>
    </row>
    <row r="71" spans="2:10" ht="43.2">
      <c r="B71" s="114"/>
      <c r="C71" s="240"/>
      <c r="D71" s="229"/>
      <c r="E71" s="230"/>
      <c r="F71" s="53" t="s">
        <v>525</v>
      </c>
      <c r="G71" s="48" t="s">
        <v>229</v>
      </c>
      <c r="H71" s="5" t="s">
        <v>601</v>
      </c>
      <c r="I71" s="2" t="s">
        <v>12</v>
      </c>
      <c r="J71" s="115"/>
    </row>
    <row r="72" spans="2:10">
      <c r="B72" s="114"/>
      <c r="C72" s="240"/>
      <c r="D72" s="229"/>
      <c r="E72" s="230" t="s">
        <v>602</v>
      </c>
      <c r="F72" s="233" t="s">
        <v>491</v>
      </c>
      <c r="G72" s="231" t="s">
        <v>231</v>
      </c>
      <c r="H72" s="227" t="s">
        <v>603</v>
      </c>
      <c r="I72" s="227" t="s">
        <v>18</v>
      </c>
      <c r="J72" s="115"/>
    </row>
    <row r="73" spans="2:10" ht="33" customHeight="1">
      <c r="B73" s="114"/>
      <c r="C73" s="240"/>
      <c r="D73" s="229"/>
      <c r="E73" s="230"/>
      <c r="F73" s="234"/>
      <c r="G73" s="232"/>
      <c r="H73" s="228"/>
      <c r="I73" s="228"/>
      <c r="J73" s="115"/>
    </row>
    <row r="74" spans="2:10" ht="61.2" customHeight="1">
      <c r="B74" s="114"/>
      <c r="C74" s="240"/>
      <c r="D74" s="229"/>
      <c r="E74" s="230"/>
      <c r="F74" s="53" t="s">
        <v>491</v>
      </c>
      <c r="G74" s="48" t="s">
        <v>235</v>
      </c>
      <c r="H74" s="2" t="s">
        <v>604</v>
      </c>
      <c r="I74" s="2" t="s">
        <v>12</v>
      </c>
      <c r="J74" s="115"/>
    </row>
    <row r="75" spans="2:10" ht="43.2">
      <c r="B75" s="114"/>
      <c r="C75" s="240"/>
      <c r="D75" s="229"/>
      <c r="E75" s="230" t="s">
        <v>605</v>
      </c>
      <c r="F75" s="53" t="s">
        <v>525</v>
      </c>
      <c r="G75" s="48" t="s">
        <v>237</v>
      </c>
      <c r="H75" s="5" t="s">
        <v>606</v>
      </c>
      <c r="I75" s="2" t="s">
        <v>20</v>
      </c>
      <c r="J75" s="115"/>
    </row>
    <row r="76" spans="2:10" ht="43.2">
      <c r="B76" s="114"/>
      <c r="C76" s="240"/>
      <c r="D76" s="229"/>
      <c r="E76" s="230"/>
      <c r="F76" s="53" t="s">
        <v>525</v>
      </c>
      <c r="G76" s="48" t="s">
        <v>239</v>
      </c>
      <c r="H76" s="2" t="s">
        <v>607</v>
      </c>
      <c r="I76" s="2" t="s">
        <v>20</v>
      </c>
      <c r="J76" s="115"/>
    </row>
    <row r="77" spans="2:10" ht="43.2">
      <c r="B77" s="114"/>
      <c r="C77" s="240"/>
      <c r="D77" s="229" t="s">
        <v>608</v>
      </c>
      <c r="E77" s="233" t="s">
        <v>609</v>
      </c>
      <c r="F77" s="53" t="s">
        <v>525</v>
      </c>
      <c r="G77" s="185" t="s">
        <v>244</v>
      </c>
      <c r="H77" s="2" t="s">
        <v>610</v>
      </c>
      <c r="I77" s="2" t="s">
        <v>20</v>
      </c>
      <c r="J77" s="115"/>
    </row>
    <row r="78" spans="2:10" ht="43.2">
      <c r="B78" s="114"/>
      <c r="C78" s="240"/>
      <c r="D78" s="229"/>
      <c r="E78" s="235"/>
      <c r="F78" s="53" t="s">
        <v>525</v>
      </c>
      <c r="G78" s="48" t="s">
        <v>246</v>
      </c>
      <c r="H78" s="5" t="s">
        <v>611</v>
      </c>
      <c r="I78" s="2" t="s">
        <v>20</v>
      </c>
      <c r="J78" s="115"/>
    </row>
    <row r="79" spans="2:10" ht="43.2">
      <c r="B79" s="114"/>
      <c r="C79" s="240"/>
      <c r="D79" s="229"/>
      <c r="E79" s="235"/>
      <c r="F79" s="53" t="s">
        <v>525</v>
      </c>
      <c r="G79" s="48" t="s">
        <v>248</v>
      </c>
      <c r="H79" s="2" t="s">
        <v>612</v>
      </c>
      <c r="I79" s="2" t="s">
        <v>16</v>
      </c>
      <c r="J79" s="115"/>
    </row>
    <row r="80" spans="2:10" ht="73.5" customHeight="1">
      <c r="B80" s="114"/>
      <c r="C80" s="240"/>
      <c r="D80" s="229"/>
      <c r="E80" s="19" t="s">
        <v>613</v>
      </c>
      <c r="F80" s="53" t="s">
        <v>491</v>
      </c>
      <c r="G80" s="48" t="s">
        <v>252</v>
      </c>
      <c r="H80" s="2" t="s">
        <v>614</v>
      </c>
      <c r="I80" s="2" t="s">
        <v>22</v>
      </c>
      <c r="J80" s="115"/>
    </row>
    <row r="81" spans="2:10" ht="43.2">
      <c r="B81" s="114"/>
      <c r="C81" s="240"/>
      <c r="D81" s="229"/>
      <c r="E81" s="230" t="s">
        <v>615</v>
      </c>
      <c r="F81" s="53" t="s">
        <v>491</v>
      </c>
      <c r="G81" s="48" t="s">
        <v>256</v>
      </c>
      <c r="H81" s="5" t="s">
        <v>616</v>
      </c>
      <c r="I81" s="2" t="s">
        <v>14</v>
      </c>
      <c r="J81" s="115"/>
    </row>
    <row r="82" spans="2:10">
      <c r="B82" s="114"/>
      <c r="C82" s="240"/>
      <c r="D82" s="229"/>
      <c r="E82" s="230"/>
      <c r="F82" s="53" t="s">
        <v>491</v>
      </c>
      <c r="G82" s="48" t="s">
        <v>258</v>
      </c>
      <c r="H82" s="2" t="s">
        <v>617</v>
      </c>
      <c r="I82" s="2" t="s">
        <v>14</v>
      </c>
      <c r="J82" s="115"/>
    </row>
    <row r="83" spans="2:10" ht="43.2">
      <c r="B83" s="114"/>
      <c r="C83" s="240"/>
      <c r="D83" s="229"/>
      <c r="E83" s="230"/>
      <c r="F83" s="53" t="s">
        <v>525</v>
      </c>
      <c r="G83" s="48" t="s">
        <v>260</v>
      </c>
      <c r="H83" s="5" t="s">
        <v>618</v>
      </c>
      <c r="I83" s="2" t="s">
        <v>22</v>
      </c>
      <c r="J83" s="115"/>
    </row>
    <row r="84" spans="2:10" ht="43.2">
      <c r="B84" s="114"/>
      <c r="C84" s="240"/>
      <c r="D84" s="229"/>
      <c r="E84" s="230"/>
      <c r="F84" s="53" t="s">
        <v>525</v>
      </c>
      <c r="G84" s="48" t="s">
        <v>262</v>
      </c>
      <c r="H84" s="2" t="s">
        <v>619</v>
      </c>
      <c r="I84" s="2" t="s">
        <v>14</v>
      </c>
      <c r="J84" s="115"/>
    </row>
    <row r="85" spans="2:10" ht="43.2">
      <c r="B85" s="114"/>
      <c r="C85" s="240"/>
      <c r="D85" s="229"/>
      <c r="E85" s="230"/>
      <c r="F85" s="53" t="s">
        <v>525</v>
      </c>
      <c r="G85" s="48" t="s">
        <v>264</v>
      </c>
      <c r="H85" s="2" t="s">
        <v>620</v>
      </c>
      <c r="I85" s="2" t="s">
        <v>14</v>
      </c>
      <c r="J85" s="115"/>
    </row>
    <row r="86" spans="2:10" ht="43.2">
      <c r="B86" s="114"/>
      <c r="C86" s="240"/>
      <c r="D86" s="229"/>
      <c r="E86" s="230"/>
      <c r="F86" s="53" t="s">
        <v>525</v>
      </c>
      <c r="G86" s="48" t="s">
        <v>266</v>
      </c>
      <c r="H86" s="5" t="s">
        <v>621</v>
      </c>
      <c r="I86" s="2" t="s">
        <v>24</v>
      </c>
      <c r="J86" s="115"/>
    </row>
    <row r="87" spans="2:10" ht="72.599999999999994" customHeight="1">
      <c r="B87" s="114"/>
      <c r="C87" s="240"/>
      <c r="D87" s="229" t="s">
        <v>622</v>
      </c>
      <c r="E87" s="230" t="s">
        <v>623</v>
      </c>
      <c r="F87" s="53" t="s">
        <v>525</v>
      </c>
      <c r="G87" s="49" t="s">
        <v>279</v>
      </c>
      <c r="H87" s="5" t="s">
        <v>624</v>
      </c>
      <c r="I87" s="2" t="s">
        <v>16</v>
      </c>
      <c r="J87" s="115"/>
    </row>
    <row r="88" spans="2:10" ht="79.5" customHeight="1">
      <c r="B88" s="114"/>
      <c r="C88" s="240"/>
      <c r="D88" s="229"/>
      <c r="E88" s="230"/>
      <c r="F88" s="53" t="s">
        <v>525</v>
      </c>
      <c r="G88" s="49" t="s">
        <v>281</v>
      </c>
      <c r="H88" s="5" t="s">
        <v>625</v>
      </c>
      <c r="I88" s="2" t="s">
        <v>16</v>
      </c>
      <c r="J88" s="115"/>
    </row>
    <row r="89" spans="2:10" ht="49.5" customHeight="1">
      <c r="B89" s="114"/>
      <c r="C89" s="240"/>
      <c r="D89" s="229"/>
      <c r="E89" s="230"/>
      <c r="F89" s="53" t="s">
        <v>525</v>
      </c>
      <c r="G89" s="49" t="s">
        <v>283</v>
      </c>
      <c r="H89" s="5" t="s">
        <v>626</v>
      </c>
      <c r="I89" s="2" t="s">
        <v>24</v>
      </c>
      <c r="J89" s="115"/>
    </row>
    <row r="90" spans="2:10" ht="43.2">
      <c r="B90" s="114"/>
      <c r="C90" s="240"/>
      <c r="D90" s="229"/>
      <c r="E90" s="230"/>
      <c r="F90" s="53" t="s">
        <v>525</v>
      </c>
      <c r="G90" s="49" t="s">
        <v>285</v>
      </c>
      <c r="H90" s="5" t="s">
        <v>627</v>
      </c>
      <c r="I90" s="2" t="s">
        <v>18</v>
      </c>
      <c r="J90" s="115"/>
    </row>
    <row r="91" spans="2:10" ht="53.1" customHeight="1">
      <c r="B91" s="114"/>
      <c r="C91" s="240"/>
      <c r="D91" s="229"/>
      <c r="E91" s="230"/>
      <c r="F91" s="53" t="s">
        <v>525</v>
      </c>
      <c r="G91" s="49" t="s">
        <v>628</v>
      </c>
      <c r="H91" s="5" t="s">
        <v>629</v>
      </c>
      <c r="I91" s="2" t="s">
        <v>12</v>
      </c>
      <c r="J91" s="115"/>
    </row>
    <row r="92" spans="2:10" ht="53.1" customHeight="1">
      <c r="B92" s="114"/>
      <c r="C92" s="240"/>
      <c r="D92" s="242" t="s">
        <v>630</v>
      </c>
      <c r="E92" s="216" t="s">
        <v>454</v>
      </c>
      <c r="F92" s="53" t="s">
        <v>525</v>
      </c>
      <c r="G92" s="48" t="s">
        <v>290</v>
      </c>
      <c r="H92" s="2" t="s">
        <v>631</v>
      </c>
      <c r="I92" s="2" t="s">
        <v>22</v>
      </c>
      <c r="J92" s="115"/>
    </row>
    <row r="93" spans="2:10" ht="163.5" customHeight="1">
      <c r="B93" s="114"/>
      <c r="C93" s="240"/>
      <c r="D93" s="243"/>
      <c r="E93" s="219"/>
      <c r="F93" s="53" t="s">
        <v>491</v>
      </c>
      <c r="G93" s="48" t="s">
        <v>292</v>
      </c>
      <c r="H93" s="5" t="s">
        <v>632</v>
      </c>
      <c r="I93" s="2" t="s">
        <v>20</v>
      </c>
      <c r="J93" s="115"/>
    </row>
    <row r="94" spans="2:10" ht="84.6" customHeight="1">
      <c r="B94" s="114"/>
      <c r="C94" s="240"/>
      <c r="D94" s="243"/>
      <c r="E94" s="219"/>
      <c r="F94" s="53" t="s">
        <v>525</v>
      </c>
      <c r="G94" s="48" t="s">
        <v>296</v>
      </c>
      <c r="H94" s="2" t="s">
        <v>633</v>
      </c>
      <c r="I94" s="2" t="s">
        <v>14</v>
      </c>
      <c r="J94" s="115"/>
    </row>
    <row r="95" spans="2:10" ht="64.5" customHeight="1">
      <c r="B95" s="114"/>
      <c r="C95" s="241"/>
      <c r="D95" s="244"/>
      <c r="E95" s="217"/>
      <c r="F95" s="53" t="s">
        <v>525</v>
      </c>
      <c r="G95" s="48" t="s">
        <v>298</v>
      </c>
      <c r="H95" s="5" t="s">
        <v>634</v>
      </c>
      <c r="I95" s="2" t="s">
        <v>20</v>
      </c>
      <c r="J95" s="115"/>
    </row>
    <row r="96" spans="2:10" ht="43.2">
      <c r="B96" s="114"/>
      <c r="C96" s="239" t="s">
        <v>635</v>
      </c>
      <c r="D96" s="229" t="s">
        <v>636</v>
      </c>
      <c r="E96" s="230" t="s">
        <v>637</v>
      </c>
      <c r="F96" s="53" t="s">
        <v>525</v>
      </c>
      <c r="G96" s="48" t="s">
        <v>305</v>
      </c>
      <c r="H96" s="2" t="s">
        <v>638</v>
      </c>
      <c r="I96" s="2" t="s">
        <v>16</v>
      </c>
      <c r="J96" s="115"/>
    </row>
    <row r="97" spans="2:10" ht="43.2">
      <c r="B97" s="114"/>
      <c r="C97" s="240"/>
      <c r="D97" s="229"/>
      <c r="E97" s="230"/>
      <c r="F97" s="53" t="s">
        <v>525</v>
      </c>
      <c r="G97" s="48" t="s">
        <v>307</v>
      </c>
      <c r="H97" s="2" t="s">
        <v>639</v>
      </c>
      <c r="I97" s="2" t="s">
        <v>16</v>
      </c>
      <c r="J97" s="115"/>
    </row>
    <row r="98" spans="2:10" ht="43.2">
      <c r="B98" s="114"/>
      <c r="C98" s="240"/>
      <c r="D98" s="229"/>
      <c r="E98" s="19" t="s">
        <v>640</v>
      </c>
      <c r="F98" s="53" t="s">
        <v>525</v>
      </c>
      <c r="G98" s="48" t="s">
        <v>311</v>
      </c>
      <c r="H98" s="2" t="s">
        <v>641</v>
      </c>
      <c r="I98" s="2" t="s">
        <v>22</v>
      </c>
      <c r="J98" s="115"/>
    </row>
    <row r="99" spans="2:10" ht="43.5" customHeight="1">
      <c r="B99" s="114"/>
      <c r="C99" s="240"/>
      <c r="D99" s="229" t="s">
        <v>642</v>
      </c>
      <c r="E99" s="19" t="s">
        <v>643</v>
      </c>
      <c r="F99" s="53" t="s">
        <v>525</v>
      </c>
      <c r="G99" s="48" t="s">
        <v>317</v>
      </c>
      <c r="H99" s="5" t="s">
        <v>644</v>
      </c>
      <c r="I99" s="2" t="s">
        <v>20</v>
      </c>
      <c r="J99" s="115"/>
    </row>
    <row r="100" spans="2:10" ht="201.45" customHeight="1">
      <c r="B100" s="114"/>
      <c r="C100" s="241"/>
      <c r="D100" s="229"/>
      <c r="E100" s="19" t="s">
        <v>645</v>
      </c>
      <c r="F100" s="53" t="s">
        <v>525</v>
      </c>
      <c r="G100" s="48" t="s">
        <v>321</v>
      </c>
      <c r="H100" s="5" t="s">
        <v>646</v>
      </c>
      <c r="I100" s="2" t="s">
        <v>16</v>
      </c>
      <c r="J100" s="115"/>
    </row>
    <row r="101" spans="2:10">
      <c r="B101" s="114"/>
      <c r="C101" s="166" t="s">
        <v>647</v>
      </c>
      <c r="D101" s="167"/>
      <c r="E101" s="168"/>
      <c r="F101" s="163"/>
      <c r="G101" s="154"/>
      <c r="H101" s="164"/>
      <c r="I101" s="165"/>
      <c r="J101" s="115"/>
    </row>
    <row r="102" spans="2:10" ht="68.7" customHeight="1">
      <c r="B102" s="114"/>
      <c r="C102" s="253" t="s">
        <v>648</v>
      </c>
      <c r="D102" s="48" t="s">
        <v>649</v>
      </c>
      <c r="E102" s="19" t="s">
        <v>650</v>
      </c>
      <c r="F102" s="53" t="s">
        <v>525</v>
      </c>
      <c r="G102" s="48" t="s">
        <v>328</v>
      </c>
      <c r="H102" s="2" t="s">
        <v>651</v>
      </c>
      <c r="I102" s="2" t="s">
        <v>18</v>
      </c>
      <c r="J102" s="115"/>
    </row>
    <row r="103" spans="2:10" s="7" customFormat="1" ht="43.2">
      <c r="B103" s="116"/>
      <c r="C103" s="253"/>
      <c r="D103" s="229" t="s">
        <v>652</v>
      </c>
      <c r="E103" s="230" t="s">
        <v>653</v>
      </c>
      <c r="F103" s="53" t="s">
        <v>525</v>
      </c>
      <c r="G103" s="48" t="s">
        <v>333</v>
      </c>
      <c r="H103" s="2" t="s">
        <v>654</v>
      </c>
      <c r="I103" s="2" t="s">
        <v>20</v>
      </c>
      <c r="J103" s="117"/>
    </row>
    <row r="104" spans="2:10" ht="177.45" customHeight="1">
      <c r="B104" s="114"/>
      <c r="C104" s="253"/>
      <c r="D104" s="229"/>
      <c r="E104" s="230"/>
      <c r="F104" s="53" t="s">
        <v>525</v>
      </c>
      <c r="G104" s="48" t="s">
        <v>335</v>
      </c>
      <c r="H104" s="2" t="s">
        <v>655</v>
      </c>
      <c r="I104" s="2" t="s">
        <v>20</v>
      </c>
      <c r="J104" s="115"/>
    </row>
    <row r="105" spans="2:10" ht="43.2">
      <c r="B105" s="114"/>
      <c r="C105" s="253" t="s">
        <v>656</v>
      </c>
      <c r="D105" s="229" t="s">
        <v>657</v>
      </c>
      <c r="E105" s="19" t="s">
        <v>658</v>
      </c>
      <c r="F105" s="53" t="s">
        <v>525</v>
      </c>
      <c r="G105" s="48" t="s">
        <v>341</v>
      </c>
      <c r="H105" s="2" t="s">
        <v>659</v>
      </c>
      <c r="I105" s="2" t="s">
        <v>16</v>
      </c>
      <c r="J105" s="115"/>
    </row>
    <row r="106" spans="2:10" ht="43.2">
      <c r="B106" s="114"/>
      <c r="C106" s="253"/>
      <c r="D106" s="229"/>
      <c r="E106" s="230" t="s">
        <v>660</v>
      </c>
      <c r="F106" s="53" t="s">
        <v>525</v>
      </c>
      <c r="G106" s="48" t="s">
        <v>345</v>
      </c>
      <c r="H106" s="2" t="s">
        <v>661</v>
      </c>
      <c r="I106" s="2" t="s">
        <v>18</v>
      </c>
      <c r="J106" s="115"/>
    </row>
    <row r="107" spans="2:10" ht="43.2">
      <c r="B107" s="114"/>
      <c r="C107" s="253"/>
      <c r="D107" s="229"/>
      <c r="E107" s="230"/>
      <c r="F107" s="53" t="s">
        <v>525</v>
      </c>
      <c r="G107" s="48" t="s">
        <v>347</v>
      </c>
      <c r="H107" s="2" t="s">
        <v>662</v>
      </c>
      <c r="I107" s="2" t="s">
        <v>10</v>
      </c>
      <c r="J107" s="115"/>
    </row>
    <row r="108" spans="2:10" ht="43.2">
      <c r="B108" s="114"/>
      <c r="C108" s="253"/>
      <c r="D108" s="229"/>
      <c r="E108" s="19" t="s">
        <v>663</v>
      </c>
      <c r="F108" s="53" t="s">
        <v>525</v>
      </c>
      <c r="G108" s="48" t="s">
        <v>351</v>
      </c>
      <c r="H108" s="2" t="s">
        <v>664</v>
      </c>
      <c r="I108" s="2" t="s">
        <v>18</v>
      </c>
      <c r="J108" s="115"/>
    </row>
    <row r="109" spans="2:10" ht="53.7" customHeight="1">
      <c r="B109" s="114"/>
      <c r="C109" s="253"/>
      <c r="D109" s="242" t="s">
        <v>665</v>
      </c>
      <c r="E109" s="216" t="s">
        <v>666</v>
      </c>
      <c r="F109" s="53" t="s">
        <v>525</v>
      </c>
      <c r="G109" s="48" t="s">
        <v>356</v>
      </c>
      <c r="H109" s="5" t="s">
        <v>667</v>
      </c>
      <c r="I109" s="2" t="s">
        <v>16</v>
      </c>
      <c r="J109" s="115"/>
    </row>
    <row r="110" spans="2:10" ht="28.8">
      <c r="B110" s="114"/>
      <c r="C110" s="253"/>
      <c r="D110" s="243"/>
      <c r="E110" s="219"/>
      <c r="F110" s="53" t="s">
        <v>491</v>
      </c>
      <c r="G110" s="48" t="s">
        <v>358</v>
      </c>
      <c r="H110" s="2" t="s">
        <v>668</v>
      </c>
      <c r="I110" s="2" t="s">
        <v>16</v>
      </c>
      <c r="J110" s="115"/>
    </row>
    <row r="111" spans="2:10" ht="28.8">
      <c r="B111" s="114"/>
      <c r="C111" s="253"/>
      <c r="D111" s="244"/>
      <c r="E111" s="217"/>
      <c r="F111" s="53" t="s">
        <v>491</v>
      </c>
      <c r="G111" s="48" t="s">
        <v>669</v>
      </c>
      <c r="H111" s="2" t="s">
        <v>670</v>
      </c>
      <c r="I111" s="2" t="s">
        <v>18</v>
      </c>
      <c r="J111" s="115"/>
    </row>
    <row r="112" spans="2:10" ht="154.5" customHeight="1">
      <c r="B112" s="114"/>
      <c r="C112" s="29" t="s">
        <v>671</v>
      </c>
      <c r="D112" s="48" t="s">
        <v>672</v>
      </c>
      <c r="E112" s="19" t="s">
        <v>673</v>
      </c>
      <c r="F112" s="53" t="s">
        <v>525</v>
      </c>
      <c r="G112" s="48" t="s">
        <v>364</v>
      </c>
      <c r="H112" s="2" t="s">
        <v>674</v>
      </c>
      <c r="I112" s="2" t="s">
        <v>16</v>
      </c>
      <c r="J112" s="115"/>
    </row>
    <row r="113" spans="2:10">
      <c r="B113" s="114"/>
      <c r="C113" s="102"/>
      <c r="D113" s="102"/>
      <c r="E113" s="129"/>
      <c r="F113" s="129"/>
      <c r="G113" s="102"/>
      <c r="H113" s="130"/>
      <c r="I113" s="102"/>
      <c r="J113" s="115"/>
    </row>
    <row r="114" spans="2:10">
      <c r="B114" s="114"/>
      <c r="C114" s="102"/>
      <c r="D114" s="102"/>
      <c r="E114" s="129"/>
      <c r="F114" s="129"/>
      <c r="G114" s="131"/>
      <c r="H114" s="132"/>
      <c r="I114" s="103"/>
      <c r="J114" s="115"/>
    </row>
    <row r="115" spans="2:10">
      <c r="B115" s="114"/>
      <c r="C115" s="102"/>
      <c r="D115" s="102"/>
      <c r="E115" s="129"/>
      <c r="F115" s="129"/>
      <c r="G115" s="131"/>
      <c r="H115" s="132"/>
      <c r="I115" s="103"/>
      <c r="J115" s="115"/>
    </row>
    <row r="116" spans="2:10">
      <c r="B116" s="114"/>
      <c r="C116" s="102"/>
      <c r="D116" s="102"/>
      <c r="E116" s="129"/>
      <c r="F116" s="129"/>
      <c r="G116" s="131"/>
      <c r="H116" s="132"/>
      <c r="I116" s="103"/>
      <c r="J116" s="115"/>
    </row>
    <row r="117" spans="2:10" ht="15" thickBot="1">
      <c r="B117" s="133"/>
      <c r="C117" s="134"/>
      <c r="D117" s="134"/>
      <c r="E117" s="135"/>
      <c r="F117" s="135"/>
      <c r="G117" s="136"/>
      <c r="H117" s="137"/>
      <c r="I117" s="126"/>
      <c r="J117" s="118"/>
    </row>
    <row r="118" spans="2:10">
      <c r="J118" s="102"/>
    </row>
  </sheetData>
  <sheetProtection sheet="1" objects="1" scenarios="1"/>
  <autoFilter ref="C5:I112" xr:uid="{00000000-0001-0000-0300-000000000000}"/>
  <mergeCells count="58">
    <mergeCell ref="E109:E111"/>
    <mergeCell ref="D92:D95"/>
    <mergeCell ref="C105:C111"/>
    <mergeCell ref="D63:D64"/>
    <mergeCell ref="D109:D111"/>
    <mergeCell ref="C102:C104"/>
    <mergeCell ref="D96:D98"/>
    <mergeCell ref="E96:E97"/>
    <mergeCell ref="D99:D100"/>
    <mergeCell ref="D103:D104"/>
    <mergeCell ref="E103:E104"/>
    <mergeCell ref="C96:C100"/>
    <mergeCell ref="E25:E29"/>
    <mergeCell ref="D25:D38"/>
    <mergeCell ref="E43:E45"/>
    <mergeCell ref="E46:E47"/>
    <mergeCell ref="E87:E91"/>
    <mergeCell ref="E30:E31"/>
    <mergeCell ref="E32:E33"/>
    <mergeCell ref="E34:E35"/>
    <mergeCell ref="C56:E56"/>
    <mergeCell ref="D48:D55"/>
    <mergeCell ref="E40:E41"/>
    <mergeCell ref="D57:D62"/>
    <mergeCell ref="E58:E62"/>
    <mergeCell ref="C57:C95"/>
    <mergeCell ref="E92:E95"/>
    <mergeCell ref="C4:I4"/>
    <mergeCell ref="C3:I3"/>
    <mergeCell ref="E15:E16"/>
    <mergeCell ref="E17:E18"/>
    <mergeCell ref="E19:E21"/>
    <mergeCell ref="C7:C55"/>
    <mergeCell ref="D39:D47"/>
    <mergeCell ref="D7:D24"/>
    <mergeCell ref="E49:E55"/>
    <mergeCell ref="F23:F24"/>
    <mergeCell ref="G23:G24"/>
    <mergeCell ref="H23:H24"/>
    <mergeCell ref="I23:I24"/>
    <mergeCell ref="E8:E10"/>
    <mergeCell ref="E23:E24"/>
    <mergeCell ref="E36:E37"/>
    <mergeCell ref="H72:H73"/>
    <mergeCell ref="D105:D108"/>
    <mergeCell ref="E106:E107"/>
    <mergeCell ref="G72:G73"/>
    <mergeCell ref="I72:I73"/>
    <mergeCell ref="F72:F73"/>
    <mergeCell ref="D77:D86"/>
    <mergeCell ref="D87:D91"/>
    <mergeCell ref="D65:D76"/>
    <mergeCell ref="E65:E68"/>
    <mergeCell ref="E81:E86"/>
    <mergeCell ref="E77:E79"/>
    <mergeCell ref="E72:E74"/>
    <mergeCell ref="E75:E76"/>
    <mergeCell ref="E69:E71"/>
  </mergeCells>
  <phoneticPr fontId="23" type="noConversion"/>
  <pageMargins left="0.70866141732283472" right="0.70866141732283472" top="0.74803149606299213" bottom="0.74803149606299213" header="0.31496062992125984" footer="0.31496062992125984"/>
  <pageSetup scale="34" fitToHeight="0"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'Source data'!$A$11:$A$18</xm:f>
          </x14:formula1>
          <xm:sqref>I7:I23 I74:I112 I25:I72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5"/>
  <sheetViews>
    <sheetView workbookViewId="0">
      <selection activeCell="B2" sqref="B2:D2"/>
    </sheetView>
  </sheetViews>
  <sheetFormatPr defaultColWidth="9.33203125" defaultRowHeight="18"/>
  <cols>
    <col min="1" max="1" width="6.44140625" style="64" customWidth="1"/>
    <col min="2" max="2" width="7.44140625" style="69" bestFit="1" customWidth="1"/>
    <col min="3" max="3" width="25.6640625" style="68" customWidth="1"/>
    <col min="4" max="4" width="64.33203125" style="64" customWidth="1"/>
    <col min="5" max="5" width="19.6640625" style="64" customWidth="1"/>
    <col min="6" max="16384" width="9.33203125" style="64"/>
  </cols>
  <sheetData>
    <row r="1" spans="2:5" ht="14.25" customHeight="1">
      <c r="B1" s="254" t="s">
        <v>675</v>
      </c>
      <c r="C1" s="254"/>
      <c r="D1" s="254"/>
    </row>
    <row r="2" spans="2:5" ht="36">
      <c r="B2" s="72" t="s">
        <v>65</v>
      </c>
      <c r="C2" s="73" t="s">
        <v>676</v>
      </c>
      <c r="D2" s="74" t="s">
        <v>677</v>
      </c>
      <c r="E2" s="70" t="s">
        <v>678</v>
      </c>
    </row>
    <row r="4" spans="2:5" ht="14.25" customHeight="1">
      <c r="B4" s="254" t="s">
        <v>679</v>
      </c>
      <c r="C4" s="254"/>
      <c r="D4" s="254"/>
    </row>
    <row r="5" spans="2:5" ht="54">
      <c r="B5" s="65" t="s">
        <v>65</v>
      </c>
      <c r="C5" s="67" t="s">
        <v>680</v>
      </c>
      <c r="D5" s="66" t="s">
        <v>681</v>
      </c>
      <c r="E5" s="70" t="s">
        <v>682</v>
      </c>
    </row>
  </sheetData>
  <mergeCells count="2">
    <mergeCell ref="B1:D1"/>
    <mergeCell ref="B4:D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J47"/>
  <sheetViews>
    <sheetView zoomScale="85" zoomScaleNormal="85" workbookViewId="0">
      <selection activeCell="H7" sqref="H7"/>
    </sheetView>
  </sheetViews>
  <sheetFormatPr defaultColWidth="18.33203125" defaultRowHeight="15.6"/>
  <cols>
    <col min="1" max="1" width="20.44140625" style="13" customWidth="1"/>
    <col min="2" max="6" width="18.33203125" style="13"/>
    <col min="7" max="7" width="22.6640625" style="13" bestFit="1" customWidth="1"/>
    <col min="8" max="16384" width="18.33203125" style="13"/>
  </cols>
  <sheetData>
    <row r="1" spans="1:10" ht="16.2" thickBot="1"/>
    <row r="2" spans="1:10" ht="24" customHeight="1">
      <c r="A2" s="261" t="s">
        <v>683</v>
      </c>
      <c r="B2" s="262"/>
      <c r="C2" s="262"/>
      <c r="D2" s="262"/>
      <c r="E2" s="262"/>
      <c r="F2" s="263"/>
      <c r="G2" s="81" t="s">
        <v>684</v>
      </c>
      <c r="H2" s="255" t="s">
        <v>685</v>
      </c>
      <c r="I2" s="255"/>
      <c r="J2" s="255"/>
    </row>
    <row r="3" spans="1:10" s="11" customFormat="1" ht="46.8">
      <c r="A3" s="84" t="s">
        <v>434</v>
      </c>
      <c r="B3" s="76" t="s">
        <v>435</v>
      </c>
      <c r="C3" s="76" t="s">
        <v>436</v>
      </c>
      <c r="D3" s="76" t="s">
        <v>437</v>
      </c>
      <c r="E3" s="76" t="s">
        <v>438</v>
      </c>
      <c r="F3" s="83" t="s">
        <v>439</v>
      </c>
      <c r="G3" s="82" t="s">
        <v>438</v>
      </c>
    </row>
    <row r="4" spans="1:10" ht="31.2">
      <c r="A4" s="256" t="s">
        <v>440</v>
      </c>
      <c r="B4" s="258" t="s">
        <v>441</v>
      </c>
      <c r="C4" s="14" t="s">
        <v>442</v>
      </c>
      <c r="D4" s="85">
        <v>12</v>
      </c>
      <c r="E4" s="85">
        <v>2</v>
      </c>
      <c r="F4" s="86">
        <f>D4+E4</f>
        <v>14</v>
      </c>
      <c r="G4" s="87">
        <v>0</v>
      </c>
      <c r="H4" s="63" t="s">
        <v>686</v>
      </c>
    </row>
    <row r="5" spans="1:10">
      <c r="A5" s="257"/>
      <c r="B5" s="259"/>
      <c r="C5" s="12" t="s">
        <v>443</v>
      </c>
      <c r="D5" s="88">
        <v>4</v>
      </c>
      <c r="E5" s="88">
        <v>9</v>
      </c>
      <c r="F5" s="89">
        <f t="shared" ref="F5:F7" si="0">D5+E5</f>
        <v>13</v>
      </c>
      <c r="G5" s="90">
        <v>0</v>
      </c>
    </row>
    <row r="6" spans="1:10" ht="31.2">
      <c r="A6" s="257"/>
      <c r="B6" s="259"/>
      <c r="C6" s="12" t="s">
        <v>444</v>
      </c>
      <c r="D6" s="88">
        <v>1</v>
      </c>
      <c r="E6" s="88">
        <v>8</v>
      </c>
      <c r="F6" s="89">
        <f t="shared" si="0"/>
        <v>9</v>
      </c>
      <c r="G6" s="90">
        <v>1</v>
      </c>
    </row>
    <row r="7" spans="1:10" ht="31.2">
      <c r="A7" s="257"/>
      <c r="B7" s="259"/>
      <c r="C7" s="98" t="s">
        <v>687</v>
      </c>
      <c r="D7" s="88">
        <v>2</v>
      </c>
      <c r="E7" s="88">
        <v>4</v>
      </c>
      <c r="F7" s="89">
        <f t="shared" si="0"/>
        <v>6</v>
      </c>
      <c r="G7" s="90">
        <v>1</v>
      </c>
    </row>
    <row r="8" spans="1:10">
      <c r="A8" s="77" t="s">
        <v>446</v>
      </c>
      <c r="B8" s="16"/>
      <c r="C8" s="16"/>
      <c r="D8" s="91">
        <f>SUM(D4:D7)</f>
        <v>19</v>
      </c>
      <c r="E8" s="91">
        <f>SUM(E4:E7)</f>
        <v>23</v>
      </c>
      <c r="F8" s="92">
        <f>SUM(F4:F7)</f>
        <v>42</v>
      </c>
      <c r="G8" s="93">
        <v>2</v>
      </c>
    </row>
    <row r="9" spans="1:10" ht="15.75" customHeight="1">
      <c r="A9" s="256" t="s">
        <v>447</v>
      </c>
      <c r="B9" s="258" t="s">
        <v>472</v>
      </c>
      <c r="C9" s="14" t="s">
        <v>688</v>
      </c>
      <c r="D9" s="85">
        <v>0</v>
      </c>
      <c r="E9" s="85">
        <v>5</v>
      </c>
      <c r="F9" s="86">
        <f t="shared" ref="F9:F16" si="1">D9+E9</f>
        <v>5</v>
      </c>
      <c r="G9" s="87">
        <v>2</v>
      </c>
    </row>
    <row r="10" spans="1:10" ht="16.2" customHeight="1">
      <c r="A10" s="257"/>
      <c r="B10" s="259"/>
      <c r="C10" s="12" t="s">
        <v>450</v>
      </c>
      <c r="D10" s="88">
        <v>1</v>
      </c>
      <c r="E10" s="88">
        <v>2</v>
      </c>
      <c r="F10" s="89">
        <f t="shared" si="1"/>
        <v>3</v>
      </c>
      <c r="G10" s="90">
        <v>0</v>
      </c>
    </row>
    <row r="11" spans="1:10" ht="31.2">
      <c r="A11" s="257"/>
      <c r="B11" s="259"/>
      <c r="C11" s="12" t="s">
        <v>689</v>
      </c>
      <c r="D11" s="88">
        <v>2</v>
      </c>
      <c r="E11" s="88">
        <v>9</v>
      </c>
      <c r="F11" s="89">
        <f t="shared" si="1"/>
        <v>11</v>
      </c>
      <c r="G11" s="90">
        <v>2</v>
      </c>
    </row>
    <row r="12" spans="1:10">
      <c r="A12" s="257"/>
      <c r="B12" s="259"/>
      <c r="C12" s="12" t="s">
        <v>452</v>
      </c>
      <c r="D12" s="88">
        <v>3</v>
      </c>
      <c r="E12" s="88">
        <v>10</v>
      </c>
      <c r="F12" s="89">
        <f t="shared" si="1"/>
        <v>13</v>
      </c>
      <c r="G12" s="90">
        <v>0</v>
      </c>
    </row>
    <row r="13" spans="1:10">
      <c r="A13" s="257"/>
      <c r="B13" s="259"/>
      <c r="C13" s="12" t="s">
        <v>453</v>
      </c>
      <c r="D13" s="88">
        <v>0</v>
      </c>
      <c r="E13" s="88">
        <v>4</v>
      </c>
      <c r="F13" s="89">
        <f t="shared" si="1"/>
        <v>4</v>
      </c>
      <c r="G13" s="90">
        <v>0</v>
      </c>
    </row>
    <row r="14" spans="1:10" ht="31.2">
      <c r="A14" s="257"/>
      <c r="B14" s="259"/>
      <c r="C14" s="12" t="s">
        <v>690</v>
      </c>
      <c r="D14" s="88">
        <v>1</v>
      </c>
      <c r="E14" s="88">
        <v>4</v>
      </c>
      <c r="F14" s="89">
        <f t="shared" si="1"/>
        <v>5</v>
      </c>
      <c r="G14" s="90">
        <v>1</v>
      </c>
    </row>
    <row r="15" spans="1:10" ht="31.2">
      <c r="A15" s="257"/>
      <c r="B15" s="259"/>
      <c r="C15" s="12" t="s">
        <v>691</v>
      </c>
      <c r="D15" s="88">
        <v>0</v>
      </c>
      <c r="E15" s="88">
        <v>3</v>
      </c>
      <c r="F15" s="89">
        <f t="shared" si="1"/>
        <v>3</v>
      </c>
      <c r="G15" s="90">
        <v>1</v>
      </c>
    </row>
    <row r="16" spans="1:10">
      <c r="A16" s="257"/>
      <c r="B16" s="75" t="s">
        <v>455</v>
      </c>
      <c r="C16" s="12" t="s">
        <v>692</v>
      </c>
      <c r="D16" s="88">
        <v>0</v>
      </c>
      <c r="E16" s="88">
        <v>2</v>
      </c>
      <c r="F16" s="89">
        <f t="shared" si="1"/>
        <v>2</v>
      </c>
      <c r="G16" s="90">
        <v>1</v>
      </c>
    </row>
    <row r="17" spans="1:7" ht="31.2">
      <c r="A17" s="77" t="s">
        <v>458</v>
      </c>
      <c r="B17" s="15"/>
      <c r="C17" s="16"/>
      <c r="D17" s="91">
        <f>SUM(D9:D16)</f>
        <v>7</v>
      </c>
      <c r="E17" s="91">
        <f>SUM(E9:E16)</f>
        <v>39</v>
      </c>
      <c r="F17" s="92">
        <f>SUM(F9:F16)</f>
        <v>46</v>
      </c>
      <c r="G17" s="93">
        <v>7</v>
      </c>
    </row>
    <row r="18" spans="1:7" ht="46.8">
      <c r="A18" s="256" t="s">
        <v>693</v>
      </c>
      <c r="B18" s="258" t="s">
        <v>460</v>
      </c>
      <c r="C18" s="14" t="s">
        <v>694</v>
      </c>
      <c r="D18" s="85">
        <v>0</v>
      </c>
      <c r="E18" s="85">
        <v>0</v>
      </c>
      <c r="F18" s="86">
        <f t="shared" ref="F18" si="2">D18+E18</f>
        <v>0</v>
      </c>
      <c r="G18" s="87">
        <v>4</v>
      </c>
    </row>
    <row r="19" spans="1:7">
      <c r="A19" s="257"/>
      <c r="B19" s="259"/>
      <c r="C19" s="12" t="s">
        <v>695</v>
      </c>
      <c r="D19" s="88">
        <v>0</v>
      </c>
      <c r="E19" s="88">
        <v>1</v>
      </c>
      <c r="F19" s="89">
        <f>D19+E19</f>
        <v>1</v>
      </c>
      <c r="G19" s="90">
        <v>1</v>
      </c>
    </row>
    <row r="20" spans="1:7" ht="31.2">
      <c r="A20" s="257"/>
      <c r="B20" s="259"/>
      <c r="C20" s="12" t="s">
        <v>696</v>
      </c>
      <c r="D20" s="88">
        <v>0</v>
      </c>
      <c r="E20" s="88">
        <v>2</v>
      </c>
      <c r="F20" s="89">
        <f>D20+E20</f>
        <v>2</v>
      </c>
      <c r="G20" s="90">
        <v>1</v>
      </c>
    </row>
    <row r="21" spans="1:7" ht="15.75" customHeight="1">
      <c r="A21" s="257"/>
      <c r="B21" s="260" t="s">
        <v>463</v>
      </c>
      <c r="C21" s="12" t="s">
        <v>464</v>
      </c>
      <c r="D21" s="88">
        <v>0</v>
      </c>
      <c r="E21" s="88">
        <v>4</v>
      </c>
      <c r="F21" s="89">
        <f>D21+E21</f>
        <v>4</v>
      </c>
      <c r="G21" s="90">
        <v>2</v>
      </c>
    </row>
    <row r="22" spans="1:7" ht="16.2" customHeight="1">
      <c r="A22" s="257"/>
      <c r="B22" s="260"/>
      <c r="C22" s="12" t="s">
        <v>697</v>
      </c>
      <c r="D22" s="88">
        <v>2</v>
      </c>
      <c r="E22" s="88">
        <v>0</v>
      </c>
      <c r="F22" s="89">
        <f>D22+E22</f>
        <v>2</v>
      </c>
      <c r="G22" s="90">
        <v>2</v>
      </c>
    </row>
    <row r="23" spans="1:7">
      <c r="A23" s="257"/>
      <c r="B23" s="75" t="s">
        <v>698</v>
      </c>
      <c r="C23" s="98" t="s">
        <v>466</v>
      </c>
      <c r="D23" s="88">
        <v>0</v>
      </c>
      <c r="E23" s="88">
        <v>1</v>
      </c>
      <c r="F23" s="89">
        <f>D23+E23</f>
        <v>1</v>
      </c>
      <c r="G23" s="90">
        <v>1</v>
      </c>
    </row>
    <row r="24" spans="1:7">
      <c r="A24" s="77" t="s">
        <v>699</v>
      </c>
      <c r="B24" s="15"/>
      <c r="C24" s="16"/>
      <c r="D24" s="91">
        <f>SUM(D18:D23)</f>
        <v>2</v>
      </c>
      <c r="E24" s="91">
        <f>SUM(E18:E23)</f>
        <v>8</v>
      </c>
      <c r="F24" s="92">
        <f>SUM(F18:F23)</f>
        <v>10</v>
      </c>
      <c r="G24" s="93">
        <v>11</v>
      </c>
    </row>
    <row r="25" spans="1:7" s="11" customFormat="1" ht="16.2" thickBot="1">
      <c r="A25" s="78" t="s">
        <v>468</v>
      </c>
      <c r="B25" s="79"/>
      <c r="C25" s="80"/>
      <c r="D25" s="94">
        <f>D8+D17+D24</f>
        <v>28</v>
      </c>
      <c r="E25" s="94">
        <f>E8+E17+E24</f>
        <v>70</v>
      </c>
      <c r="F25" s="95">
        <f>F8+F17+F24</f>
        <v>98</v>
      </c>
      <c r="G25" s="96">
        <v>20</v>
      </c>
    </row>
    <row r="28" spans="1:7" ht="18.75" customHeight="1"/>
    <row r="35" ht="15.75" customHeight="1"/>
    <row r="47" ht="15.75" customHeight="1"/>
  </sheetData>
  <mergeCells count="9">
    <mergeCell ref="H2:J2"/>
    <mergeCell ref="A18:A23"/>
    <mergeCell ref="B18:B20"/>
    <mergeCell ref="B21:B22"/>
    <mergeCell ref="A2:F2"/>
    <mergeCell ref="A4:A7"/>
    <mergeCell ref="B4:B7"/>
    <mergeCell ref="A9:A16"/>
    <mergeCell ref="B9:B15"/>
  </mergeCells>
  <pageMargins left="0.7" right="0.7" top="0.75" bottom="0.75" header="0.3" footer="0.3"/>
  <pageSetup orientation="portrait" horizontalDpi="1200" verticalDpi="1200" r:id="rId1"/>
  <ignoredErrors>
    <ignoredError sqref="F17 F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6205D"/>
    <pageSetUpPr fitToPage="1"/>
  </sheetPr>
  <dimension ref="B1:I46"/>
  <sheetViews>
    <sheetView zoomScale="85" zoomScaleNormal="85" zoomScalePageLayoutView="112" workbookViewId="0">
      <pane ySplit="5" topLeftCell="A8" activePane="bottomLeft" state="frozen"/>
      <selection pane="bottomLeft" activeCell="E8" sqref="E8:E41"/>
    </sheetView>
  </sheetViews>
  <sheetFormatPr defaultColWidth="9.33203125" defaultRowHeight="14.4"/>
  <cols>
    <col min="1" max="1" width="9.33203125" style="32"/>
    <col min="2" max="2" width="15.5546875" style="32" customWidth="1"/>
    <col min="3" max="3" width="25" style="32" customWidth="1"/>
    <col min="4" max="4" width="17.6640625" style="32" customWidth="1"/>
    <col min="5" max="5" width="21.6640625" style="23" customWidth="1"/>
    <col min="6" max="6" width="22.5546875" style="45" customWidth="1"/>
    <col min="7" max="7" width="183.5546875" style="32" customWidth="1"/>
    <col min="8" max="8" width="35.44140625" style="32" customWidth="1"/>
    <col min="9" max="9" width="16.44140625" style="32" customWidth="1"/>
    <col min="10" max="16384" width="9.33203125" style="32"/>
  </cols>
  <sheetData>
    <row r="1" spans="2:9" ht="15" thickBot="1">
      <c r="I1" s="104"/>
    </row>
    <row r="2" spans="2:9" ht="148.19999999999999" customHeight="1">
      <c r="B2" s="120"/>
      <c r="C2" s="121"/>
      <c r="D2" s="121"/>
      <c r="E2" s="110"/>
      <c r="F2" s="122"/>
      <c r="G2" s="121"/>
      <c r="H2" s="121"/>
      <c r="I2" s="123"/>
    </row>
    <row r="3" spans="2:9" ht="28.8">
      <c r="B3" s="112"/>
      <c r="C3" s="264" t="s">
        <v>700</v>
      </c>
      <c r="D3" s="264"/>
      <c r="E3" s="264"/>
      <c r="F3" s="264"/>
      <c r="G3" s="264"/>
      <c r="H3" s="264"/>
      <c r="I3" s="113"/>
    </row>
    <row r="4" spans="2:9" ht="28.8">
      <c r="B4" s="112"/>
      <c r="C4" s="264" t="s">
        <v>482</v>
      </c>
      <c r="D4" s="264"/>
      <c r="E4" s="264"/>
      <c r="F4" s="264"/>
      <c r="G4" s="264"/>
      <c r="H4" s="264"/>
      <c r="I4" s="113"/>
    </row>
    <row r="5" spans="2:9" s="44" customFormat="1" ht="15.6">
      <c r="B5" s="186"/>
      <c r="C5" s="179" t="s">
        <v>483</v>
      </c>
      <c r="D5" s="179" t="s">
        <v>434</v>
      </c>
      <c r="E5" s="180" t="s">
        <v>701</v>
      </c>
      <c r="F5" s="180" t="s">
        <v>486</v>
      </c>
      <c r="G5" s="180" t="s">
        <v>702</v>
      </c>
      <c r="H5" s="180" t="s">
        <v>8</v>
      </c>
      <c r="I5" s="187"/>
    </row>
    <row r="6" spans="2:9">
      <c r="B6" s="112"/>
      <c r="C6" s="178" t="s">
        <v>50</v>
      </c>
      <c r="D6" s="169"/>
      <c r="E6" s="170"/>
      <c r="F6" s="171"/>
      <c r="G6" s="172"/>
      <c r="H6" s="172"/>
      <c r="I6" s="113"/>
    </row>
    <row r="7" spans="2:9" ht="45" customHeight="1">
      <c r="B7" s="112"/>
      <c r="C7" s="242" t="s">
        <v>488</v>
      </c>
      <c r="D7" s="251" t="s">
        <v>703</v>
      </c>
      <c r="E7" s="6" t="s">
        <v>491</v>
      </c>
      <c r="F7" s="29" t="s">
        <v>371</v>
      </c>
      <c r="G7" s="5" t="s">
        <v>704</v>
      </c>
      <c r="H7" s="97" t="s">
        <v>705</v>
      </c>
      <c r="I7" s="113"/>
    </row>
    <row r="8" spans="2:9" ht="169.2" customHeight="1">
      <c r="B8" s="112"/>
      <c r="C8" s="243"/>
      <c r="D8" s="252"/>
      <c r="E8" s="6" t="s">
        <v>491</v>
      </c>
      <c r="F8" s="29" t="s">
        <v>374</v>
      </c>
      <c r="G8" s="2" t="s">
        <v>706</v>
      </c>
      <c r="H8" s="97" t="s">
        <v>705</v>
      </c>
      <c r="I8" s="113"/>
    </row>
    <row r="9" spans="2:9" ht="58.2" customHeight="1">
      <c r="B9" s="112"/>
      <c r="C9" s="243"/>
      <c r="D9" s="252"/>
      <c r="E9" s="6" t="s">
        <v>491</v>
      </c>
      <c r="F9" s="29" t="s">
        <v>707</v>
      </c>
      <c r="G9" s="2" t="s">
        <v>708</v>
      </c>
      <c r="H9" s="97" t="s">
        <v>705</v>
      </c>
      <c r="I9" s="113"/>
    </row>
    <row r="10" spans="2:9" ht="299.10000000000002" customHeight="1">
      <c r="B10" s="112"/>
      <c r="C10" s="243"/>
      <c r="D10" s="265"/>
      <c r="E10" s="6" t="s">
        <v>491</v>
      </c>
      <c r="F10" s="29" t="s">
        <v>709</v>
      </c>
      <c r="G10" s="5" t="s">
        <v>710</v>
      </c>
      <c r="H10" s="97" t="s">
        <v>705</v>
      </c>
      <c r="I10" s="113"/>
    </row>
    <row r="11" spans="2:9" ht="49.95" customHeight="1">
      <c r="B11" s="112"/>
      <c r="C11" s="243"/>
      <c r="D11" s="251" t="s">
        <v>711</v>
      </c>
      <c r="E11" s="6" t="s">
        <v>525</v>
      </c>
      <c r="F11" s="29" t="s">
        <v>712</v>
      </c>
      <c r="G11" s="5" t="s">
        <v>713</v>
      </c>
      <c r="H11" s="97" t="s">
        <v>705</v>
      </c>
      <c r="I11" s="113"/>
    </row>
    <row r="12" spans="2:9" ht="138" customHeight="1">
      <c r="B12" s="112"/>
      <c r="C12" s="243"/>
      <c r="D12" s="252"/>
      <c r="E12" s="6" t="s">
        <v>525</v>
      </c>
      <c r="F12" s="29" t="s">
        <v>714</v>
      </c>
      <c r="G12" s="5" t="s">
        <v>715</v>
      </c>
      <c r="H12" s="97" t="s">
        <v>705</v>
      </c>
      <c r="I12" s="113"/>
    </row>
    <row r="13" spans="2:9" ht="71.7" customHeight="1">
      <c r="B13" s="112"/>
      <c r="C13" s="243"/>
      <c r="D13" s="252"/>
      <c r="E13" s="6" t="s">
        <v>525</v>
      </c>
      <c r="F13" s="29" t="s">
        <v>716</v>
      </c>
      <c r="G13" s="99" t="s">
        <v>717</v>
      </c>
      <c r="H13" s="97" t="s">
        <v>705</v>
      </c>
      <c r="I13" s="113"/>
    </row>
    <row r="14" spans="2:9" ht="83.1" customHeight="1">
      <c r="B14" s="112"/>
      <c r="C14" s="243"/>
      <c r="D14" s="265"/>
      <c r="E14" s="6" t="s">
        <v>525</v>
      </c>
      <c r="F14" s="29" t="s">
        <v>718</v>
      </c>
      <c r="G14" s="5" t="s">
        <v>719</v>
      </c>
      <c r="H14" s="97" t="s">
        <v>705</v>
      </c>
      <c r="I14" s="113"/>
    </row>
    <row r="15" spans="2:9" ht="79.5" customHeight="1">
      <c r="B15" s="112"/>
      <c r="C15" s="243"/>
      <c r="D15" s="100" t="s">
        <v>720</v>
      </c>
      <c r="E15" s="6" t="s">
        <v>525</v>
      </c>
      <c r="F15" s="29" t="s">
        <v>721</v>
      </c>
      <c r="G15" s="2" t="s">
        <v>722</v>
      </c>
      <c r="H15" s="97" t="s">
        <v>705</v>
      </c>
      <c r="I15" s="113"/>
    </row>
    <row r="16" spans="2:9">
      <c r="B16" s="112"/>
      <c r="C16" s="173" t="s">
        <v>575</v>
      </c>
      <c r="D16" s="174"/>
      <c r="E16" s="174"/>
      <c r="F16" s="175"/>
      <c r="G16" s="176"/>
      <c r="H16" s="176"/>
      <c r="I16" s="113"/>
    </row>
    <row r="17" spans="2:9" ht="87" customHeight="1">
      <c r="B17" s="112"/>
      <c r="C17" s="242" t="s">
        <v>723</v>
      </c>
      <c r="D17" s="251" t="s">
        <v>473</v>
      </c>
      <c r="E17" s="6" t="s">
        <v>525</v>
      </c>
      <c r="F17" s="29" t="s">
        <v>377</v>
      </c>
      <c r="G17" s="2" t="s">
        <v>724</v>
      </c>
      <c r="H17" s="97" t="s">
        <v>705</v>
      </c>
      <c r="I17" s="113"/>
    </row>
    <row r="18" spans="2:9" ht="28.8">
      <c r="B18" s="112"/>
      <c r="C18" s="243"/>
      <c r="D18" s="252"/>
      <c r="E18" s="6" t="s">
        <v>525</v>
      </c>
      <c r="F18" s="29" t="s">
        <v>379</v>
      </c>
      <c r="G18" s="2" t="s">
        <v>725</v>
      </c>
      <c r="H18" s="97" t="s">
        <v>705</v>
      </c>
      <c r="I18" s="113"/>
    </row>
    <row r="19" spans="2:9" ht="97.5" customHeight="1">
      <c r="B19" s="112"/>
      <c r="C19" s="243"/>
      <c r="D19" s="265"/>
      <c r="E19" s="6" t="s">
        <v>491</v>
      </c>
      <c r="F19" s="29" t="s">
        <v>382</v>
      </c>
      <c r="G19" s="5" t="s">
        <v>726</v>
      </c>
      <c r="H19" s="97" t="s">
        <v>705</v>
      </c>
      <c r="I19" s="113"/>
    </row>
    <row r="20" spans="2:9" ht="28.8">
      <c r="B20" s="112"/>
      <c r="C20" s="243"/>
      <c r="D20" s="251" t="s">
        <v>474</v>
      </c>
      <c r="E20" s="6" t="s">
        <v>525</v>
      </c>
      <c r="F20" s="29" t="s">
        <v>382</v>
      </c>
      <c r="G20" s="2" t="s">
        <v>727</v>
      </c>
      <c r="H20" s="97" t="s">
        <v>705</v>
      </c>
      <c r="I20" s="113"/>
    </row>
    <row r="21" spans="2:9" ht="46.5" customHeight="1">
      <c r="B21" s="112"/>
      <c r="C21" s="243"/>
      <c r="D21" s="265"/>
      <c r="E21" s="6" t="s">
        <v>525</v>
      </c>
      <c r="F21" s="29" t="s">
        <v>385</v>
      </c>
      <c r="G21" s="2" t="s">
        <v>728</v>
      </c>
      <c r="H21" s="97" t="s">
        <v>705</v>
      </c>
      <c r="I21" s="113"/>
    </row>
    <row r="22" spans="2:9" ht="28.8">
      <c r="B22" s="112"/>
      <c r="C22" s="243"/>
      <c r="D22" s="100" t="s">
        <v>475</v>
      </c>
      <c r="E22" s="6" t="s">
        <v>525</v>
      </c>
      <c r="F22" s="28" t="s">
        <v>388</v>
      </c>
      <c r="G22" s="6" t="s">
        <v>729</v>
      </c>
      <c r="H22" s="97" t="s">
        <v>705</v>
      </c>
      <c r="I22" s="113"/>
    </row>
    <row r="23" spans="2:9" ht="28.8">
      <c r="B23" s="112"/>
      <c r="C23" s="244"/>
      <c r="D23" s="100" t="s">
        <v>476</v>
      </c>
      <c r="E23" s="6" t="s">
        <v>525</v>
      </c>
      <c r="F23" s="29" t="s">
        <v>391</v>
      </c>
      <c r="G23" s="2" t="s">
        <v>730</v>
      </c>
      <c r="H23" s="97" t="s">
        <v>705</v>
      </c>
      <c r="I23" s="113"/>
    </row>
    <row r="24" spans="2:9" ht="35.1" customHeight="1">
      <c r="B24" s="112"/>
      <c r="C24" s="242" t="s">
        <v>635</v>
      </c>
      <c r="D24" s="251" t="s">
        <v>457</v>
      </c>
      <c r="E24" s="6" t="s">
        <v>525</v>
      </c>
      <c r="F24" s="29" t="s">
        <v>396</v>
      </c>
      <c r="G24" s="5" t="s">
        <v>731</v>
      </c>
      <c r="H24" s="97" t="s">
        <v>705</v>
      </c>
      <c r="I24" s="113"/>
    </row>
    <row r="25" spans="2:9" ht="54" customHeight="1">
      <c r="B25" s="112"/>
      <c r="C25" s="243"/>
      <c r="D25" s="252"/>
      <c r="E25" s="6" t="s">
        <v>525</v>
      </c>
      <c r="F25" s="29" t="s">
        <v>732</v>
      </c>
      <c r="G25" s="5" t="s">
        <v>733</v>
      </c>
      <c r="H25" s="97" t="s">
        <v>705</v>
      </c>
      <c r="I25" s="113"/>
    </row>
    <row r="26" spans="2:9" ht="45" customHeight="1">
      <c r="B26" s="112"/>
      <c r="C26" s="243"/>
      <c r="D26" s="252"/>
      <c r="E26" s="6" t="s">
        <v>525</v>
      </c>
      <c r="F26" s="29" t="s">
        <v>734</v>
      </c>
      <c r="G26" s="5" t="s">
        <v>735</v>
      </c>
      <c r="H26" s="97" t="s">
        <v>705</v>
      </c>
      <c r="I26" s="113"/>
    </row>
    <row r="27" spans="2:9" ht="50.7" customHeight="1">
      <c r="B27" s="112"/>
      <c r="C27" s="243"/>
      <c r="D27" s="252"/>
      <c r="E27" s="6" t="s">
        <v>525</v>
      </c>
      <c r="F27" s="29" t="s">
        <v>736</v>
      </c>
      <c r="G27" s="5" t="s">
        <v>737</v>
      </c>
      <c r="H27" s="97" t="s">
        <v>705</v>
      </c>
      <c r="I27" s="113"/>
    </row>
    <row r="28" spans="2:9" ht="84" customHeight="1">
      <c r="B28" s="112"/>
      <c r="C28" s="244"/>
      <c r="D28" s="265"/>
      <c r="E28" s="6" t="s">
        <v>525</v>
      </c>
      <c r="F28" s="29" t="s">
        <v>738</v>
      </c>
      <c r="G28" s="5" t="s">
        <v>739</v>
      </c>
      <c r="H28" s="97" t="s">
        <v>705</v>
      </c>
      <c r="I28" s="113"/>
    </row>
    <row r="29" spans="2:9">
      <c r="B29" s="112"/>
      <c r="C29" s="173" t="s">
        <v>647</v>
      </c>
      <c r="D29" s="177"/>
      <c r="E29" s="165"/>
      <c r="F29" s="177"/>
      <c r="G29" s="165"/>
      <c r="H29" s="165"/>
      <c r="I29" s="113"/>
    </row>
    <row r="30" spans="2:9" ht="53.1" customHeight="1">
      <c r="B30" s="112"/>
      <c r="C30" s="242" t="s">
        <v>740</v>
      </c>
      <c r="D30" s="251" t="s">
        <v>479</v>
      </c>
      <c r="E30" s="6" t="s">
        <v>525</v>
      </c>
      <c r="F30" s="29" t="s">
        <v>401</v>
      </c>
      <c r="G30" s="5" t="s">
        <v>741</v>
      </c>
      <c r="H30" s="97" t="s">
        <v>705</v>
      </c>
      <c r="I30" s="113"/>
    </row>
    <row r="31" spans="2:9" ht="28.8">
      <c r="B31" s="112"/>
      <c r="C31" s="243"/>
      <c r="D31" s="252"/>
      <c r="E31" s="6" t="s">
        <v>525</v>
      </c>
      <c r="F31" s="29" t="s">
        <v>403</v>
      </c>
      <c r="G31" s="2" t="s">
        <v>742</v>
      </c>
      <c r="H31" s="97" t="s">
        <v>705</v>
      </c>
      <c r="I31" s="113"/>
    </row>
    <row r="32" spans="2:9" ht="62.7" customHeight="1">
      <c r="B32" s="112"/>
      <c r="C32" s="243"/>
      <c r="D32" s="252"/>
      <c r="E32" s="6" t="s">
        <v>525</v>
      </c>
      <c r="F32" s="29" t="s">
        <v>407</v>
      </c>
      <c r="G32" s="2" t="s">
        <v>743</v>
      </c>
      <c r="H32" s="97" t="s">
        <v>705</v>
      </c>
      <c r="I32" s="113"/>
    </row>
    <row r="33" spans="2:9" ht="54.75" customHeight="1">
      <c r="B33" s="112"/>
      <c r="C33" s="243"/>
      <c r="D33" s="252"/>
      <c r="E33" s="6" t="s">
        <v>525</v>
      </c>
      <c r="F33" s="29" t="s">
        <v>409</v>
      </c>
      <c r="G33" s="5" t="s">
        <v>744</v>
      </c>
      <c r="H33" s="97" t="s">
        <v>705</v>
      </c>
      <c r="I33" s="113"/>
    </row>
    <row r="34" spans="2:9" ht="37.200000000000003" customHeight="1">
      <c r="B34" s="112"/>
      <c r="C34" s="243"/>
      <c r="D34" s="265"/>
      <c r="E34" s="6" t="s">
        <v>525</v>
      </c>
      <c r="F34" s="29" t="s">
        <v>412</v>
      </c>
      <c r="G34" s="5" t="s">
        <v>745</v>
      </c>
      <c r="H34" s="97" t="s">
        <v>705</v>
      </c>
      <c r="I34" s="113"/>
    </row>
    <row r="35" spans="2:9" ht="28.8">
      <c r="B35" s="112"/>
      <c r="C35" s="243"/>
      <c r="D35" s="100" t="s">
        <v>461</v>
      </c>
      <c r="E35" s="6" t="s">
        <v>525</v>
      </c>
      <c r="F35" s="29" t="s">
        <v>415</v>
      </c>
      <c r="G35" s="2" t="s">
        <v>746</v>
      </c>
      <c r="H35" s="97" t="s">
        <v>705</v>
      </c>
      <c r="I35" s="113"/>
    </row>
    <row r="36" spans="2:9" ht="47.7" customHeight="1">
      <c r="B36" s="112"/>
      <c r="C36" s="244"/>
      <c r="D36" s="100" t="s">
        <v>462</v>
      </c>
      <c r="E36" s="6" t="s">
        <v>525</v>
      </c>
      <c r="F36" s="29" t="s">
        <v>418</v>
      </c>
      <c r="G36" s="2" t="s">
        <v>747</v>
      </c>
      <c r="H36" s="97" t="s">
        <v>705</v>
      </c>
      <c r="I36" s="113"/>
    </row>
    <row r="37" spans="2:9" ht="45" customHeight="1">
      <c r="B37" s="112"/>
      <c r="C37" s="242" t="s">
        <v>748</v>
      </c>
      <c r="D37" s="251" t="s">
        <v>464</v>
      </c>
      <c r="E37" s="6" t="s">
        <v>525</v>
      </c>
      <c r="F37" s="29" t="s">
        <v>420</v>
      </c>
      <c r="G37" s="2" t="s">
        <v>749</v>
      </c>
      <c r="H37" s="97" t="s">
        <v>705</v>
      </c>
      <c r="I37" s="113"/>
    </row>
    <row r="38" spans="2:9" ht="28.8">
      <c r="B38" s="112"/>
      <c r="C38" s="243"/>
      <c r="D38" s="265"/>
      <c r="E38" s="6" t="s">
        <v>525</v>
      </c>
      <c r="F38" s="29" t="s">
        <v>423</v>
      </c>
      <c r="G38" s="2" t="s">
        <v>662</v>
      </c>
      <c r="H38" s="97" t="s">
        <v>705</v>
      </c>
      <c r="I38" s="113"/>
    </row>
    <row r="39" spans="2:9" ht="28.8">
      <c r="B39" s="112"/>
      <c r="C39" s="243"/>
      <c r="D39" s="251" t="s">
        <v>465</v>
      </c>
      <c r="E39" s="6" t="s">
        <v>525</v>
      </c>
      <c r="F39" s="29" t="s">
        <v>425</v>
      </c>
      <c r="G39" s="2" t="s">
        <v>750</v>
      </c>
      <c r="H39" s="97" t="s">
        <v>705</v>
      </c>
      <c r="I39" s="113"/>
    </row>
    <row r="40" spans="2:9" ht="28.8">
      <c r="B40" s="112"/>
      <c r="C40" s="243"/>
      <c r="D40" s="252"/>
      <c r="E40" s="6" t="s">
        <v>525</v>
      </c>
      <c r="F40" s="29" t="s">
        <v>429</v>
      </c>
      <c r="G40" s="2" t="s">
        <v>751</v>
      </c>
      <c r="H40" s="97" t="s">
        <v>705</v>
      </c>
      <c r="I40" s="113"/>
    </row>
    <row r="41" spans="2:9" ht="57" customHeight="1">
      <c r="B41" s="112"/>
      <c r="C41" s="229"/>
      <c r="D41" s="266" t="s">
        <v>480</v>
      </c>
      <c r="E41" s="6" t="s">
        <v>491</v>
      </c>
      <c r="F41" s="29" t="s">
        <v>752</v>
      </c>
      <c r="G41" s="2" t="s">
        <v>753</v>
      </c>
      <c r="H41" s="97" t="s">
        <v>705</v>
      </c>
      <c r="I41" s="113"/>
    </row>
    <row r="42" spans="2:9" ht="53.1" customHeight="1">
      <c r="B42" s="112"/>
      <c r="C42" s="243"/>
      <c r="D42" s="252"/>
      <c r="E42" s="6" t="s">
        <v>525</v>
      </c>
      <c r="F42" s="29" t="s">
        <v>754</v>
      </c>
      <c r="G42" s="5" t="s">
        <v>755</v>
      </c>
      <c r="H42" s="97" t="s">
        <v>705</v>
      </c>
      <c r="I42" s="113"/>
    </row>
    <row r="43" spans="2:9" ht="28.8">
      <c r="B43" s="112"/>
      <c r="C43" s="244"/>
      <c r="D43" s="265"/>
      <c r="E43" s="6" t="s">
        <v>525</v>
      </c>
      <c r="F43" s="29" t="s">
        <v>756</v>
      </c>
      <c r="G43" s="5" t="s">
        <v>757</v>
      </c>
      <c r="H43" s="97" t="s">
        <v>705</v>
      </c>
      <c r="I43" s="113"/>
    </row>
    <row r="44" spans="2:9">
      <c r="B44" s="112"/>
      <c r="C44" s="104"/>
      <c r="D44" s="104"/>
      <c r="E44" s="103"/>
      <c r="F44" s="119"/>
      <c r="G44" s="104"/>
      <c r="H44" s="104"/>
      <c r="I44" s="113"/>
    </row>
    <row r="45" spans="2:9" ht="15" thickBot="1">
      <c r="B45" s="124"/>
      <c r="C45" s="125"/>
      <c r="D45" s="125"/>
      <c r="E45" s="126"/>
      <c r="F45" s="127"/>
      <c r="G45" s="125"/>
      <c r="H45" s="125"/>
      <c r="I45" s="128"/>
    </row>
    <row r="46" spans="2:9">
      <c r="B46" s="104"/>
      <c r="C46" s="104"/>
      <c r="D46" s="104"/>
      <c r="E46" s="103"/>
      <c r="F46" s="119"/>
      <c r="G46" s="104"/>
      <c r="H46" s="104"/>
      <c r="I46" s="104"/>
    </row>
  </sheetData>
  <autoFilter ref="C5:H43" xr:uid="{00000000-0001-0000-0400-000000000000}"/>
  <mergeCells count="16">
    <mergeCell ref="D41:D43"/>
    <mergeCell ref="C37:C43"/>
    <mergeCell ref="D39:D40"/>
    <mergeCell ref="D11:D14"/>
    <mergeCell ref="D17:D19"/>
    <mergeCell ref="C7:C15"/>
    <mergeCell ref="D20:D21"/>
    <mergeCell ref="D24:D28"/>
    <mergeCell ref="D30:D34"/>
    <mergeCell ref="C4:H4"/>
    <mergeCell ref="C3:H3"/>
    <mergeCell ref="D37:D38"/>
    <mergeCell ref="C17:C23"/>
    <mergeCell ref="C30:C36"/>
    <mergeCell ref="C24:C28"/>
    <mergeCell ref="D7:D10"/>
  </mergeCells>
  <phoneticPr fontId="23" type="noConversion"/>
  <pageMargins left="0.70866141732283472" right="0.70866141732283472" top="0.55118110236220474" bottom="0.15748031496062992" header="0.31496062992125984" footer="0.31496062992125984"/>
  <pageSetup scale="4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276fdc-4c78-4f0c-af6d-3dfce5c868cb" xsi:nil="true"/>
    <lcf76f155ced4ddcb4097134ff3c332f xmlns="bd622607-26e2-49a9-956b-23fc4451b19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533979EEDF9448C3E313908441C94" ma:contentTypeVersion="11" ma:contentTypeDescription="Create a new document." ma:contentTypeScope="" ma:versionID="3fa0d3d5387b369dced607287420acca">
  <xsd:schema xmlns:xsd="http://www.w3.org/2001/XMLSchema" xmlns:xs="http://www.w3.org/2001/XMLSchema" xmlns:p="http://schemas.microsoft.com/office/2006/metadata/properties" xmlns:ns2="bd622607-26e2-49a9-956b-23fc4451b192" xmlns:ns3="b4276fdc-4c78-4f0c-af6d-3dfce5c868cb" targetNamespace="http://schemas.microsoft.com/office/2006/metadata/properties" ma:root="true" ma:fieldsID="28133e3feae0d0f243d2a5cf20eb7273" ns2:_="" ns3:_="">
    <xsd:import namespace="bd622607-26e2-49a9-956b-23fc4451b192"/>
    <xsd:import namespace="b4276fdc-4c78-4f0c-af6d-3dfce5c868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22607-26e2-49a9-956b-23fc4451b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73de6d-d586-4143-b5ab-43bd5d6f4f8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76fdc-4c78-4f0c-af6d-3dfce5c868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15efe1-5d8b-4d6a-94d8-d72e2d44a82d}" ma:internalName="TaxCatchAll" ma:showField="CatchAllData" ma:web="b4276fdc-4c78-4f0c-af6d-3dfce5c868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243AE-7C17-4943-A38E-45057B19360A}">
  <ds:schemaRefs>
    <ds:schemaRef ds:uri="b4276fdc-4c78-4f0c-af6d-3dfce5c868cb"/>
    <ds:schemaRef ds:uri="http://purl.org/dc/terms/"/>
    <ds:schemaRef ds:uri="bd622607-26e2-49a9-956b-23fc4451b192"/>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BC706DA-3E07-449B-9DB6-D4E943FEBAE4}">
  <ds:schemaRefs>
    <ds:schemaRef ds:uri="http://schemas.microsoft.com/sharepoint/v3/contenttype/forms"/>
  </ds:schemaRefs>
</ds:datastoreItem>
</file>

<file path=customXml/itemProps3.xml><?xml version="1.0" encoding="utf-8"?>
<ds:datastoreItem xmlns:ds="http://schemas.openxmlformats.org/officeDocument/2006/customXml" ds:itemID="{1038AC13-7E29-4C08-B7F3-A2E578F18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22607-26e2-49a9-956b-23fc4451b192"/>
    <ds:schemaRef ds:uri="b4276fdc-4c78-4f0c-af6d-3dfce5c868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Source data</vt:lpstr>
      <vt:lpstr>Módulo - Finca 2020</vt:lpstr>
      <vt:lpstr>Módulo - Admin. Cluster 2020</vt:lpstr>
      <vt:lpstr>Summary</vt:lpstr>
      <vt:lpstr>Farm Module</vt:lpstr>
      <vt:lpstr>Edits</vt:lpstr>
      <vt:lpstr>Changes from 2019 to 2020</vt:lpstr>
      <vt:lpstr>Cluster Admin Module</vt:lpstr>
    </vt:vector>
  </TitlesOfParts>
  <Manager/>
  <Company>Conservation International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lbustos</dc:creator>
  <cp:keywords/>
  <dc:description/>
  <cp:lastModifiedBy>Esteban Jaramillo</cp:lastModifiedBy>
  <cp:revision/>
  <dcterms:created xsi:type="dcterms:W3CDTF">2014-09-22T19:46:18Z</dcterms:created>
  <dcterms:modified xsi:type="dcterms:W3CDTF">2024-10-18T13:52:09Z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0x010100A92533979EEDF9448C3E313908441C94</vt:lpwstr>
  </property>
  <property fmtid="{D5CDD505-2E9C-101B-9397-08002B2CF9AE}" pid="3" name="MediaServiceImageTags">
    <vt:lpwstr/>
  </property>
</Properties>
</file>